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MIRI\01שטיינברג\0בני משפחה\מירי\1פרויקטים\עמק יזרעאל\תשפו\מכרז\חינוך רגיל\תכתובת סופית\לפרסום\"/>
    </mc:Choice>
  </mc:AlternateContent>
  <xr:revisionPtr revIDLastSave="0" documentId="13_ncr:1_{033B234C-CBFF-4F37-AB06-A0813C80D015}" xr6:coauthVersionLast="47" xr6:coauthVersionMax="47" xr10:uidLastSave="{00000000-0000-0000-0000-000000000000}"/>
  <bookViews>
    <workbookView xWindow="-120" yWindow="-120" windowWidth="29040" windowHeight="15720" xr2:uid="{28E93B17-EE22-4E51-9D7D-EAC56F5E519C}"/>
  </bookViews>
  <sheets>
    <sheet name="חינוך רגיל" sheetId="1" r:id="rId1"/>
  </sheets>
  <definedNames>
    <definedName name="_xlnm._FilterDatabase" localSheetId="0" hidden="1">'חינוך רגיל'!$A$1:$P$73</definedName>
    <definedName name="_xlnm.Print_Area" localSheetId="0">'חינוך רגיל'!$A$1:$P$73</definedName>
    <definedName name="_xlnm.Print_Titles" localSheetId="0">'חינוך רגיל'!$1:$1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0" i="1" l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N60" i="1"/>
  <c r="M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2" i="1"/>
  <c r="Q74" i="1" l="1"/>
  <c r="Q75" i="1" s="1"/>
  <c r="Q76" i="1" s="1"/>
</calcChain>
</file>

<file path=xl/sharedStrings.xml><?xml version="1.0" encoding="utf-8"?>
<sst xmlns="http://schemas.openxmlformats.org/spreadsheetml/2006/main" count="453" uniqueCount="135">
  <si>
    <t>מס' מסלול</t>
  </si>
  <si>
    <t>מס' תלמ'</t>
  </si>
  <si>
    <t>מוסד לימודים</t>
  </si>
  <si>
    <t>ישובים</t>
  </si>
  <si>
    <t>כיוון</t>
  </si>
  <si>
    <t xml:space="preserve">שעת יציאה </t>
  </si>
  <si>
    <t>שעת פיזור</t>
  </si>
  <si>
    <t>ימים בשבוע</t>
  </si>
  <si>
    <t>אורך מסלול ק"מ
(הערכה)</t>
  </si>
  <si>
    <r>
      <t>זמן נסיעה
(</t>
    </r>
    <r>
      <rPr>
        <sz val="10"/>
        <color theme="1"/>
        <rFont val="Arial"/>
        <family val="2"/>
        <scheme val="minor"/>
      </rPr>
      <t>הערכה)</t>
    </r>
  </si>
  <si>
    <t>סוג הרכב</t>
  </si>
  <si>
    <t>מספר רכבים</t>
  </si>
  <si>
    <t>סיכום יומי לפי מספר רכבים</t>
  </si>
  <si>
    <t>ויצו נהלל</t>
  </si>
  <si>
    <t>עדי</t>
  </si>
  <si>
    <t>א+פ</t>
  </si>
  <si>
    <t xml:space="preserve">לפי מערכת 13:30 או 14:30 </t>
  </si>
  <si>
    <t>א-ה</t>
  </si>
  <si>
    <t>אוטובוס</t>
  </si>
  <si>
    <t>4</t>
  </si>
  <si>
    <t>ציפורי</t>
  </si>
  <si>
    <t>אלון הגליל</t>
  </si>
  <si>
    <t>חנתון</t>
  </si>
  <si>
    <t>אלוני אבא</t>
  </si>
  <si>
    <t>בית לחם הגל'</t>
  </si>
  <si>
    <t>שדה יעקב
אלונים</t>
  </si>
  <si>
    <t>כפר יהושע</t>
  </si>
  <si>
    <t>גבעת אלה</t>
  </si>
  <si>
    <t>בית שערים</t>
  </si>
  <si>
    <t>כפר ברוך</t>
  </si>
  <si>
    <t>תמרת</t>
  </si>
  <si>
    <t>העמק המערבי</t>
  </si>
  <si>
    <t>שמשית</t>
  </si>
  <si>
    <t>לפי מערכת 13:15 או 14:50 או 15:30</t>
  </si>
  <si>
    <t>הסוללים</t>
  </si>
  <si>
    <t>עמקים תבור, מזרע</t>
  </si>
  <si>
    <t>גזית</t>
  </si>
  <si>
    <t>לפי מערכת 13:15 או 15:15 או 16:10</t>
  </si>
  <si>
    <t>עין דור</t>
  </si>
  <si>
    <t>אחוזת ברק</t>
  </si>
  <si>
    <t>דברת</t>
  </si>
  <si>
    <t>תל עדשים</t>
  </si>
  <si>
    <t>מרחביה מושב
מרחביה קיבוץ
(הרחבה)</t>
  </si>
  <si>
    <t>דרך התבור,
עין דור</t>
  </si>
  <si>
    <t>13:55
12:00</t>
  </si>
  <si>
    <t>א-ד
ה</t>
  </si>
  <si>
    <t>מרומי שדה, 
א. ברק</t>
  </si>
  <si>
    <t>13:50
12:20</t>
  </si>
  <si>
    <t>אופקים, מרחביה</t>
  </si>
  <si>
    <t>14:00
12:30</t>
  </si>
  <si>
    <t>תל עדשים
כפר גדעון</t>
  </si>
  <si>
    <t>מיניבוס 19</t>
  </si>
  <si>
    <t>יחד, גבעת אלה</t>
  </si>
  <si>
    <t>14:00
12:20</t>
  </si>
  <si>
    <t>רעים, שמשית</t>
  </si>
  <si>
    <t>7:25
7:35</t>
  </si>
  <si>
    <t>מרחבים, כ. יהושע</t>
  </si>
  <si>
    <t>14:00
13:15</t>
  </si>
  <si>
    <t>אלונים</t>
  </si>
  <si>
    <t>נהלל יסודי</t>
  </si>
  <si>
    <t xml:space="preserve">כפר ברוך </t>
  </si>
  <si>
    <t>עמק יזרעאל, גניגר</t>
  </si>
  <si>
    <t>מזרע</t>
  </si>
  <si>
    <t>כפר החורש</t>
  </si>
  <si>
    <t>רמת דוד</t>
  </si>
  <si>
    <t>א.צ.ז. 14</t>
  </si>
  <si>
    <t>שגיא, שריד</t>
  </si>
  <si>
    <t>גבת</t>
  </si>
  <si>
    <t>יפעת</t>
  </si>
  <si>
    <t>אלרואא, גן</t>
  </si>
  <si>
    <t>מנשיה (יער)</t>
  </si>
  <si>
    <t>12:30
13:30
14:15</t>
  </si>
  <si>
    <t>א
ב,ה
ג,ד</t>
  </si>
  <si>
    <t>סוועד חמירה
כעביה</t>
  </si>
  <si>
    <t xml:space="preserve">7:05
</t>
  </si>
  <si>
    <t>א.צ.ז. 10</t>
  </si>
  <si>
    <t>אלרואא</t>
  </si>
  <si>
    <t>שכונות זרזיר</t>
  </si>
  <si>
    <t xml:space="preserve">7:00
</t>
  </si>
  <si>
    <t>כעבייה
חט"ב, תיכון</t>
  </si>
  <si>
    <t>סועד חמירה</t>
  </si>
  <si>
    <t>13:15
14:00
14:45</t>
  </si>
  <si>
    <t>מח"ט זרזיר
(מניעת נשירה)</t>
  </si>
  <si>
    <t>מנשית זבדה</t>
  </si>
  <si>
    <t>א.צ.ז 10</t>
  </si>
  <si>
    <t>פלגים, הזורע</t>
  </si>
  <si>
    <t>היוגב</t>
  </si>
  <si>
    <t>13:00
14:00</t>
  </si>
  <si>
    <t>הרי אפרים, מגידו</t>
  </si>
  <si>
    <t>14:45
12:45</t>
  </si>
  <si>
    <t>א,ג,ד
ב,ה</t>
  </si>
  <si>
    <t>נתיב, הושעיה</t>
  </si>
  <si>
    <t>13:55
13:00</t>
  </si>
  <si>
    <t>מחנה יהודית
ציפורי</t>
  </si>
  <si>
    <t>14:00
13:00</t>
  </si>
  <si>
    <t>תקוות יעקב</t>
  </si>
  <si>
    <t>הושעיה</t>
  </si>
  <si>
    <t>15:55
17:55</t>
  </si>
  <si>
    <t>אוהל מעיר
עפולה</t>
  </si>
  <si>
    <t>מרחביה מושב</t>
  </si>
  <si>
    <t>14:25
11:50</t>
  </si>
  <si>
    <t>א-ה 
ו</t>
  </si>
  <si>
    <t>מונית</t>
  </si>
  <si>
    <t>ישיבה טבריה</t>
  </si>
  <si>
    <t>אולפנית טבריה</t>
  </si>
  <si>
    <t>חנתון
ציפורי</t>
  </si>
  <si>
    <t>שדה יעקב
רמת ישי</t>
  </si>
  <si>
    <t>15:15
13:20</t>
  </si>
  <si>
    <t>א-ה
ג</t>
  </si>
  <si>
    <t>מידיבוס</t>
  </si>
  <si>
    <t>הרדוף תיכון ויסודי</t>
  </si>
  <si>
    <t xml:space="preserve">עדי
חנתון
אלון הגליל
</t>
  </si>
  <si>
    <t>14:15
15:10
13:15</t>
  </si>
  <si>
    <t>א-ה
א,ב,ד,ה
ג</t>
  </si>
  <si>
    <t>ציפורי
שמשית
הסוללים</t>
  </si>
  <si>
    <t xml:space="preserve">כפר החורש, תמרת, אלוני אבא, יפעת, גבת, רמת דוד
(הרכב משתנה לפי מערכת)
</t>
  </si>
  <si>
    <t>25-35</t>
  </si>
  <si>
    <t>דמוקרטי נהלל</t>
  </si>
  <si>
    <t>בית לחם
אלוני אבא
אלונים</t>
  </si>
  <si>
    <t>14:10
12:45</t>
  </si>
  <si>
    <t>היוגב
כפר יהושע</t>
  </si>
  <si>
    <t>גזית 
עין דור</t>
  </si>
  <si>
    <t>גניגר
שריד</t>
  </si>
  <si>
    <t>חנתון
אלון הגליל</t>
  </si>
  <si>
    <t>שמשית
הסוללים</t>
  </si>
  <si>
    <t>יפעת
גבת
רמת דוד</t>
  </si>
  <si>
    <t>כפר החורש
תמרת</t>
  </si>
  <si>
    <t>מרחביה מושב
וקיבוץ, בלפוריה, מזרע, תל עדשים</t>
  </si>
  <si>
    <t>סה"כ ליום</t>
  </si>
  <si>
    <t>כפול 220 ימים</t>
  </si>
  <si>
    <t>חישוב ערבות</t>
  </si>
  <si>
    <t>מחיר מירבי לרכב אחד איסוף ₪ ללא מע"מ</t>
  </si>
  <si>
    <t>מחיר מירבי לרכב אחד פיזור ₪ ללא מע"מ</t>
  </si>
  <si>
    <t>הצעה איסוף לרכב אחד ₪ ללא מע"מ</t>
  </si>
  <si>
    <t>הצעה פיזור לרכב אחד ₪ ללא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</si>
</sst>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[$-1000000]h:mm;@"/>
    <numFmt numFmtId="165" formatCode="_ * #,##0_ ;_ * \-#,##0_ ;_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name val="Arial"/>
      <family val="2"/>
      <scheme val="minor"/>
    </font>
    <font>
      <sz val="10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</cellStyleXfs>
  <cellXfs count="41">
    <xf numFmtId="0" fontId="0" fillId="0" borderId="0" xfId="0"/>
    <xf numFmtId="0" fontId="4" fillId="0" borderId="2" xfId="0" applyFont="1" applyBorder="1" applyAlignment="1">
      <alignment horizontal="center" vertical="top" wrapText="1" readingOrder="2"/>
    </xf>
    <xf numFmtId="0" fontId="4" fillId="0" borderId="2" xfId="0" applyFont="1" applyBorder="1" applyAlignment="1">
      <alignment horizontal="right" vertical="top" wrapText="1" readingOrder="2"/>
    </xf>
    <xf numFmtId="20" fontId="5" fillId="0" borderId="2" xfId="0" applyNumberFormat="1" applyFont="1" applyBorder="1" applyAlignment="1">
      <alignment horizontal="right" vertical="top" wrapText="1" readingOrder="2"/>
    </xf>
    <xf numFmtId="0" fontId="4" fillId="0" borderId="0" xfId="0" applyFont="1"/>
    <xf numFmtId="0" fontId="4" fillId="0" borderId="2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horizontal="right" vertical="top"/>
    </xf>
    <xf numFmtId="164" fontId="4" fillId="0" borderId="2" xfId="0" applyNumberFormat="1" applyFont="1" applyBorder="1" applyAlignment="1">
      <alignment horizontal="center" vertical="top" wrapText="1"/>
    </xf>
    <xf numFmtId="164" fontId="4" fillId="0" borderId="2" xfId="0" applyNumberFormat="1" applyFont="1" applyBorder="1" applyAlignment="1">
      <alignment horizontal="right" vertical="top" wrapText="1"/>
    </xf>
    <xf numFmtId="49" fontId="4" fillId="0" borderId="2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4" fillId="0" borderId="2" xfId="0" applyFont="1" applyBorder="1" applyAlignment="1" applyProtection="1">
      <alignment horizontal="center" vertical="top"/>
      <protection locked="0"/>
    </xf>
    <xf numFmtId="3" fontId="0" fillId="0" borderId="2" xfId="0" applyNumberFormat="1" applyBorder="1" applyAlignment="1">
      <alignment horizontal="center" vertical="top"/>
    </xf>
    <xf numFmtId="0" fontId="4" fillId="0" borderId="2" xfId="0" applyFont="1" applyBorder="1" applyAlignment="1">
      <alignment horizontal="right" vertical="top" wrapText="1"/>
    </xf>
    <xf numFmtId="0" fontId="4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 readingOrder="2"/>
    </xf>
    <xf numFmtId="164" fontId="4" fillId="0" borderId="2" xfId="0" applyNumberFormat="1" applyFont="1" applyBorder="1" applyAlignment="1">
      <alignment vertical="top" wrapText="1"/>
    </xf>
    <xf numFmtId="1" fontId="6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20" fontId="4" fillId="0" borderId="2" xfId="0" applyNumberFormat="1" applyFont="1" applyBorder="1" applyAlignment="1">
      <alignment vertical="top" wrapText="1"/>
    </xf>
    <xf numFmtId="164" fontId="4" fillId="0" borderId="2" xfId="0" applyNumberFormat="1" applyFont="1" applyBorder="1" applyAlignment="1">
      <alignment vertical="top"/>
    </xf>
    <xf numFmtId="164" fontId="0" fillId="0" borderId="2" xfId="0" applyNumberFormat="1" applyBorder="1" applyAlignment="1">
      <alignment horizontal="right" vertical="top" wrapText="1"/>
    </xf>
    <xf numFmtId="0" fontId="4" fillId="0" borderId="2" xfId="0" applyFont="1" applyBorder="1" applyAlignment="1">
      <alignment vertical="top" wrapText="1" readingOrder="2"/>
    </xf>
    <xf numFmtId="20" fontId="4" fillId="0" borderId="2" xfId="0" applyNumberFormat="1" applyFont="1" applyBorder="1" applyAlignment="1">
      <alignment vertical="top"/>
    </xf>
    <xf numFmtId="20" fontId="4" fillId="0" borderId="2" xfId="0" applyNumberFormat="1" applyFont="1" applyBorder="1" applyAlignment="1">
      <alignment horizontal="right" vertical="top" wrapText="1"/>
    </xf>
    <xf numFmtId="164" fontId="4" fillId="0" borderId="2" xfId="0" applyNumberFormat="1" applyFont="1" applyBorder="1" applyAlignment="1">
      <alignment horizontal="right" vertical="top"/>
    </xf>
    <xf numFmtId="0" fontId="6" fillId="0" borderId="2" xfId="2" applyFont="1" applyFill="1" applyBorder="1" applyAlignment="1" applyProtection="1">
      <alignment vertical="top" wrapText="1"/>
    </xf>
    <xf numFmtId="0" fontId="4" fillId="0" borderId="0" xfId="0" applyFont="1" applyAlignment="1">
      <alignment vertical="top"/>
    </xf>
    <xf numFmtId="0" fontId="6" fillId="0" borderId="2" xfId="3" applyFont="1" applyFill="1" applyBorder="1" applyAlignment="1" applyProtection="1">
      <alignment horizontal="center" vertical="top"/>
    </xf>
    <xf numFmtId="0" fontId="6" fillId="0" borderId="2" xfId="3" applyFont="1" applyFill="1" applyBorder="1" applyAlignment="1" applyProtection="1">
      <alignment horizontal="center" vertical="top"/>
      <protection locked="0"/>
    </xf>
    <xf numFmtId="0" fontId="6" fillId="0" borderId="2" xfId="0" applyFont="1" applyBorder="1" applyAlignment="1">
      <alignment vertical="top" wrapText="1"/>
    </xf>
    <xf numFmtId="20" fontId="4" fillId="0" borderId="2" xfId="0" applyNumberFormat="1" applyFont="1" applyBorder="1" applyAlignment="1">
      <alignment vertical="top" wrapText="1" readingOrder="2"/>
    </xf>
    <xf numFmtId="0" fontId="5" fillId="0" borderId="2" xfId="0" applyFont="1" applyBorder="1" applyAlignment="1">
      <alignment horizontal="right" vertical="top" wrapText="1"/>
    </xf>
    <xf numFmtId="164" fontId="4" fillId="0" borderId="2" xfId="0" applyNumberFormat="1" applyFont="1" applyBorder="1" applyAlignment="1">
      <alignment vertical="top" wrapText="1" readingOrder="2"/>
    </xf>
    <xf numFmtId="0" fontId="4" fillId="0" borderId="0" xfId="0" applyFont="1" applyAlignment="1">
      <alignment horizontal="center"/>
    </xf>
    <xf numFmtId="165" fontId="0" fillId="0" borderId="0" xfId="1" applyNumberFormat="1" applyFont="1" applyAlignment="1" applyProtection="1">
      <alignment horizontal="center"/>
    </xf>
    <xf numFmtId="165" fontId="7" fillId="0" borderId="0" xfId="1" applyNumberFormat="1" applyFont="1" applyAlignment="1" applyProtection="1">
      <alignment horizontal="center"/>
    </xf>
    <xf numFmtId="0" fontId="5" fillId="0" borderId="0" xfId="0" applyFont="1"/>
    <xf numFmtId="165" fontId="0" fillId="0" borderId="0" xfId="1" applyNumberFormat="1" applyFont="1" applyProtection="1"/>
    <xf numFmtId="165" fontId="7" fillId="0" borderId="0" xfId="1" applyNumberFormat="1" applyFont="1" applyProtection="1"/>
  </cellXfs>
  <cellStyles count="4">
    <cellStyle name="Comma" xfId="1" builtinId="3"/>
    <cellStyle name="Normal" xfId="0" builtinId="0"/>
    <cellStyle name="טוב" xfId="2" builtinId="26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79566-1485-411A-9322-892BF9AD3CC4}">
  <sheetPr>
    <tabColor rgb="FFC00000"/>
  </sheetPr>
  <dimension ref="A1:R76"/>
  <sheetViews>
    <sheetView rightToLeft="1" tabSelected="1" view="pageBreakPreview" zoomScaleNormal="100" zoomScaleSheetLayoutView="100" workbookViewId="0">
      <pane ySplit="1" topLeftCell="A73" activePane="bottomLeft" state="frozen"/>
      <selection activeCell="K223" sqref="K223"/>
      <selection pane="bottomLeft" activeCell="P51" sqref="P51"/>
    </sheetView>
  </sheetViews>
  <sheetFormatPr defaultRowHeight="14.25" x14ac:dyDescent="0.2"/>
  <cols>
    <col min="1" max="1" width="6.25" style="4" customWidth="1"/>
    <col min="2" max="2" width="4.25" style="35" customWidth="1"/>
    <col min="3" max="3" width="11.125" style="4" customWidth="1"/>
    <col min="4" max="4" width="11.625" style="4" customWidth="1"/>
    <col min="5" max="5" width="4.125" style="4" customWidth="1"/>
    <col min="6" max="6" width="6" style="4" customWidth="1"/>
    <col min="7" max="7" width="9.625" style="4" customWidth="1"/>
    <col min="8" max="8" width="5.75" style="4" customWidth="1"/>
    <col min="9" max="9" width="7" style="4" customWidth="1"/>
    <col min="10" max="10" width="6.375" style="4" customWidth="1"/>
    <col min="11" max="11" width="7.125" style="4" customWidth="1"/>
    <col min="12" max="12" width="5.375" style="4" customWidth="1"/>
    <col min="13" max="14" width="8.5" style="4" customWidth="1"/>
    <col min="15" max="15" width="9" style="4" customWidth="1"/>
    <col min="16" max="16" width="9.5" style="4" customWidth="1"/>
    <col min="17" max="17" width="7.75" customWidth="1"/>
    <col min="18" max="16384" width="9" style="4"/>
  </cols>
  <sheetData>
    <row r="1" spans="1:17" ht="67.5" customHeight="1" x14ac:dyDescent="0.2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131</v>
      </c>
      <c r="N1" s="3" t="s">
        <v>132</v>
      </c>
      <c r="O1" s="3" t="s">
        <v>133</v>
      </c>
      <c r="P1" s="3" t="s">
        <v>134</v>
      </c>
      <c r="Q1" s="3" t="s">
        <v>12</v>
      </c>
    </row>
    <row r="2" spans="1:17" ht="60" customHeight="1" x14ac:dyDescent="0.2">
      <c r="A2" s="5">
        <v>40000</v>
      </c>
      <c r="B2" s="6"/>
      <c r="C2" s="7" t="s">
        <v>13</v>
      </c>
      <c r="D2" s="7" t="s">
        <v>14</v>
      </c>
      <c r="E2" s="7" t="s">
        <v>15</v>
      </c>
      <c r="F2" s="8">
        <v>0.31944444444444448</v>
      </c>
      <c r="G2" s="9" t="s">
        <v>16</v>
      </c>
      <c r="H2" s="7" t="s">
        <v>17</v>
      </c>
      <c r="I2" s="6">
        <v>20</v>
      </c>
      <c r="J2" s="6">
        <v>35</v>
      </c>
      <c r="K2" s="5" t="s">
        <v>18</v>
      </c>
      <c r="L2" s="10" t="s">
        <v>19</v>
      </c>
      <c r="M2" s="11">
        <v>460</v>
      </c>
      <c r="N2" s="11">
        <v>460</v>
      </c>
      <c r="O2" s="12"/>
      <c r="P2" s="12"/>
      <c r="Q2" s="13">
        <f>(O2+P2)*L2</f>
        <v>0</v>
      </c>
    </row>
    <row r="3" spans="1:17" ht="60" customHeight="1" x14ac:dyDescent="0.2">
      <c r="A3" s="5">
        <v>40002</v>
      </c>
      <c r="B3" s="6"/>
      <c r="C3" s="7" t="s">
        <v>13</v>
      </c>
      <c r="D3" s="7" t="s">
        <v>20</v>
      </c>
      <c r="E3" s="7" t="s">
        <v>15</v>
      </c>
      <c r="F3" s="8">
        <v>0.3125</v>
      </c>
      <c r="G3" s="9" t="s">
        <v>16</v>
      </c>
      <c r="H3" s="7" t="s">
        <v>17</v>
      </c>
      <c r="I3" s="6">
        <v>18</v>
      </c>
      <c r="J3" s="6">
        <v>30</v>
      </c>
      <c r="K3" s="5" t="s">
        <v>18</v>
      </c>
      <c r="L3" s="10">
        <v>2</v>
      </c>
      <c r="M3" s="11">
        <v>380</v>
      </c>
      <c r="N3" s="11">
        <v>380</v>
      </c>
      <c r="O3" s="12"/>
      <c r="P3" s="12"/>
      <c r="Q3" s="13">
        <f>(O3+P3)*L3</f>
        <v>0</v>
      </c>
    </row>
    <row r="4" spans="1:17" ht="60" customHeight="1" x14ac:dyDescent="0.2">
      <c r="A4" s="5">
        <v>40004</v>
      </c>
      <c r="B4" s="6"/>
      <c r="C4" s="14" t="s">
        <v>13</v>
      </c>
      <c r="D4" s="15" t="s">
        <v>21</v>
      </c>
      <c r="E4" s="7" t="s">
        <v>15</v>
      </c>
      <c r="F4" s="8">
        <v>0.31944444444444448</v>
      </c>
      <c r="G4" s="9" t="s">
        <v>16</v>
      </c>
      <c r="H4" s="14" t="s">
        <v>17</v>
      </c>
      <c r="I4" s="6">
        <v>14</v>
      </c>
      <c r="J4" s="6">
        <v>30</v>
      </c>
      <c r="K4" s="5" t="s">
        <v>18</v>
      </c>
      <c r="L4" s="6">
        <v>2</v>
      </c>
      <c r="M4" s="16">
        <v>380</v>
      </c>
      <c r="N4" s="16">
        <v>380</v>
      </c>
      <c r="O4" s="12"/>
      <c r="P4" s="12"/>
      <c r="Q4" s="13">
        <f>(O4+P4)*L4</f>
        <v>0</v>
      </c>
    </row>
    <row r="5" spans="1:17" ht="60" customHeight="1" x14ac:dyDescent="0.2">
      <c r="A5" s="5">
        <v>40006</v>
      </c>
      <c r="B5" s="6"/>
      <c r="C5" s="14" t="s">
        <v>13</v>
      </c>
      <c r="D5" s="15" t="s">
        <v>22</v>
      </c>
      <c r="E5" s="7" t="s">
        <v>15</v>
      </c>
      <c r="F5" s="17">
        <v>0.31597222222222221</v>
      </c>
      <c r="G5" s="9" t="s">
        <v>16</v>
      </c>
      <c r="H5" s="14" t="s">
        <v>17</v>
      </c>
      <c r="I5" s="6">
        <v>16</v>
      </c>
      <c r="J5" s="6">
        <v>30</v>
      </c>
      <c r="K5" s="5" t="s">
        <v>18</v>
      </c>
      <c r="L5" s="6">
        <v>2</v>
      </c>
      <c r="M5" s="18">
        <v>380</v>
      </c>
      <c r="N5" s="18">
        <v>380</v>
      </c>
      <c r="O5" s="12"/>
      <c r="P5" s="12"/>
      <c r="Q5" s="13">
        <f>(O5+P5)*L5</f>
        <v>0</v>
      </c>
    </row>
    <row r="6" spans="1:17" ht="60" customHeight="1" x14ac:dyDescent="0.2">
      <c r="A6" s="5">
        <v>40008</v>
      </c>
      <c r="B6" s="19"/>
      <c r="C6" s="14" t="s">
        <v>13</v>
      </c>
      <c r="D6" s="15" t="s">
        <v>23</v>
      </c>
      <c r="E6" s="7" t="s">
        <v>15</v>
      </c>
      <c r="F6" s="20">
        <v>0.32291666666666669</v>
      </c>
      <c r="G6" s="9" t="s">
        <v>16</v>
      </c>
      <c r="H6" s="7" t="s">
        <v>17</v>
      </c>
      <c r="I6" s="6">
        <v>14</v>
      </c>
      <c r="J6" s="6">
        <v>25</v>
      </c>
      <c r="K6" s="5" t="s">
        <v>18</v>
      </c>
      <c r="L6" s="6">
        <v>2</v>
      </c>
      <c r="M6" s="11">
        <v>380</v>
      </c>
      <c r="N6" s="11">
        <v>380</v>
      </c>
      <c r="O6" s="12"/>
      <c r="P6" s="12"/>
      <c r="Q6" s="13">
        <f>(O6+P6)*L6</f>
        <v>0</v>
      </c>
    </row>
    <row r="7" spans="1:17" ht="60" customHeight="1" x14ac:dyDescent="0.2">
      <c r="A7" s="5">
        <v>40010</v>
      </c>
      <c r="B7" s="6"/>
      <c r="C7" s="14" t="s">
        <v>13</v>
      </c>
      <c r="D7" s="15" t="s">
        <v>24</v>
      </c>
      <c r="E7" s="7" t="s">
        <v>15</v>
      </c>
      <c r="F7" s="20">
        <v>0.31944444444444448</v>
      </c>
      <c r="G7" s="9" t="s">
        <v>16</v>
      </c>
      <c r="H7" s="7" t="s">
        <v>17</v>
      </c>
      <c r="I7" s="6">
        <v>15</v>
      </c>
      <c r="J7" s="6">
        <v>30</v>
      </c>
      <c r="K7" s="5" t="s">
        <v>18</v>
      </c>
      <c r="L7" s="6">
        <v>1</v>
      </c>
      <c r="M7" s="11">
        <v>380</v>
      </c>
      <c r="N7" s="11">
        <v>380</v>
      </c>
      <c r="O7" s="12"/>
      <c r="P7" s="12"/>
      <c r="Q7" s="13">
        <f t="shared" ref="Q7:Q70" si="0">(O7+P7)*L7</f>
        <v>0</v>
      </c>
    </row>
    <row r="8" spans="1:17" ht="60" customHeight="1" x14ac:dyDescent="0.2">
      <c r="A8" s="5">
        <v>40012</v>
      </c>
      <c r="B8" s="19"/>
      <c r="C8" s="14" t="s">
        <v>13</v>
      </c>
      <c r="D8" s="15" t="s">
        <v>25</v>
      </c>
      <c r="E8" s="7" t="s">
        <v>15</v>
      </c>
      <c r="F8" s="20">
        <v>0.31944444444444448</v>
      </c>
      <c r="G8" s="9" t="s">
        <v>16</v>
      </c>
      <c r="H8" s="7" t="s">
        <v>17</v>
      </c>
      <c r="I8" s="6">
        <v>15</v>
      </c>
      <c r="J8" s="6">
        <v>30</v>
      </c>
      <c r="K8" s="5" t="s">
        <v>18</v>
      </c>
      <c r="L8" s="6">
        <v>1</v>
      </c>
      <c r="M8" s="11">
        <v>360</v>
      </c>
      <c r="N8" s="11">
        <v>360</v>
      </c>
      <c r="O8" s="12"/>
      <c r="P8" s="12"/>
      <c r="Q8" s="13">
        <f t="shared" si="0"/>
        <v>0</v>
      </c>
    </row>
    <row r="9" spans="1:17" ht="60" customHeight="1" x14ac:dyDescent="0.2">
      <c r="A9" s="5">
        <v>40014</v>
      </c>
      <c r="B9" s="6"/>
      <c r="C9" s="14" t="s">
        <v>13</v>
      </c>
      <c r="D9" s="15" t="s">
        <v>26</v>
      </c>
      <c r="E9" s="7" t="s">
        <v>15</v>
      </c>
      <c r="F9" s="20">
        <v>0.3263888888888889</v>
      </c>
      <c r="G9" s="9" t="s">
        <v>16</v>
      </c>
      <c r="H9" s="7" t="s">
        <v>17</v>
      </c>
      <c r="I9" s="6">
        <v>10</v>
      </c>
      <c r="J9" s="6">
        <v>25</v>
      </c>
      <c r="K9" s="5" t="s">
        <v>18</v>
      </c>
      <c r="L9" s="6">
        <v>1</v>
      </c>
      <c r="M9" s="16">
        <v>320</v>
      </c>
      <c r="N9" s="16">
        <v>320</v>
      </c>
      <c r="O9" s="12"/>
      <c r="P9" s="12"/>
      <c r="Q9" s="13">
        <f t="shared" si="0"/>
        <v>0</v>
      </c>
    </row>
    <row r="10" spans="1:17" ht="60" customHeight="1" x14ac:dyDescent="0.2">
      <c r="A10" s="5">
        <v>40016</v>
      </c>
      <c r="B10" s="6"/>
      <c r="C10" s="14" t="s">
        <v>13</v>
      </c>
      <c r="D10" s="15" t="s">
        <v>27</v>
      </c>
      <c r="E10" s="7" t="s">
        <v>15</v>
      </c>
      <c r="F10" s="21">
        <v>0.3298611111111111</v>
      </c>
      <c r="G10" s="9" t="s">
        <v>16</v>
      </c>
      <c r="H10" s="7" t="s">
        <v>17</v>
      </c>
      <c r="I10" s="6">
        <v>10</v>
      </c>
      <c r="J10" s="6">
        <v>20</v>
      </c>
      <c r="K10" s="5" t="s">
        <v>18</v>
      </c>
      <c r="L10" s="6">
        <v>4</v>
      </c>
      <c r="M10" s="16">
        <v>320</v>
      </c>
      <c r="N10" s="16">
        <v>320</v>
      </c>
      <c r="O10" s="12"/>
      <c r="P10" s="12"/>
      <c r="Q10" s="13">
        <f t="shared" si="0"/>
        <v>0</v>
      </c>
    </row>
    <row r="11" spans="1:17" ht="60" customHeight="1" x14ac:dyDescent="0.2">
      <c r="A11" s="5">
        <v>40018</v>
      </c>
      <c r="B11" s="6"/>
      <c r="C11" s="14" t="s">
        <v>13</v>
      </c>
      <c r="D11" s="15" t="s">
        <v>28</v>
      </c>
      <c r="E11" s="7" t="s">
        <v>15</v>
      </c>
      <c r="F11" s="17">
        <v>0.33333333333333331</v>
      </c>
      <c r="G11" s="9" t="s">
        <v>16</v>
      </c>
      <c r="H11" s="14" t="s">
        <v>17</v>
      </c>
      <c r="I11" s="6">
        <v>6</v>
      </c>
      <c r="J11" s="6">
        <v>15</v>
      </c>
      <c r="K11" s="5" t="s">
        <v>18</v>
      </c>
      <c r="L11" s="6">
        <v>1</v>
      </c>
      <c r="M11" s="11">
        <v>300</v>
      </c>
      <c r="N11" s="11">
        <v>300</v>
      </c>
      <c r="O11" s="12"/>
      <c r="P11" s="12"/>
      <c r="Q11" s="13">
        <f t="shared" si="0"/>
        <v>0</v>
      </c>
    </row>
    <row r="12" spans="1:17" ht="60" customHeight="1" x14ac:dyDescent="0.2">
      <c r="A12" s="5">
        <v>40020</v>
      </c>
      <c r="B12" s="6"/>
      <c r="C12" s="14" t="s">
        <v>13</v>
      </c>
      <c r="D12" s="15" t="s">
        <v>29</v>
      </c>
      <c r="E12" s="7" t="s">
        <v>15</v>
      </c>
      <c r="F12" s="17">
        <v>0.32291666666666669</v>
      </c>
      <c r="G12" s="9" t="s">
        <v>16</v>
      </c>
      <c r="H12" s="14" t="s">
        <v>17</v>
      </c>
      <c r="I12" s="6">
        <v>13</v>
      </c>
      <c r="J12" s="6">
        <v>20</v>
      </c>
      <c r="K12" s="5" t="s">
        <v>18</v>
      </c>
      <c r="L12" s="6">
        <v>1</v>
      </c>
      <c r="M12" s="11">
        <v>320</v>
      </c>
      <c r="N12" s="11">
        <v>320</v>
      </c>
      <c r="O12" s="12"/>
      <c r="P12" s="12"/>
      <c r="Q12" s="13">
        <f t="shared" si="0"/>
        <v>0</v>
      </c>
    </row>
    <row r="13" spans="1:17" ht="60" customHeight="1" x14ac:dyDescent="0.2">
      <c r="A13" s="5">
        <v>40022</v>
      </c>
      <c r="B13" s="6"/>
      <c r="C13" s="14" t="s">
        <v>13</v>
      </c>
      <c r="D13" s="15" t="s">
        <v>30</v>
      </c>
      <c r="E13" s="7" t="s">
        <v>15</v>
      </c>
      <c r="F13" s="17">
        <v>0.3298611111111111</v>
      </c>
      <c r="G13" s="9" t="s">
        <v>16</v>
      </c>
      <c r="H13" s="14" t="s">
        <v>17</v>
      </c>
      <c r="I13" s="6">
        <v>6</v>
      </c>
      <c r="J13" s="6">
        <v>15</v>
      </c>
      <c r="K13" s="5" t="s">
        <v>18</v>
      </c>
      <c r="L13" s="6">
        <v>1</v>
      </c>
      <c r="M13" s="11">
        <v>300</v>
      </c>
      <c r="N13" s="11">
        <v>300</v>
      </c>
      <c r="O13" s="12"/>
      <c r="P13" s="12"/>
      <c r="Q13" s="13">
        <f t="shared" si="0"/>
        <v>0</v>
      </c>
    </row>
    <row r="14" spans="1:17" ht="60" customHeight="1" x14ac:dyDescent="0.2">
      <c r="A14" s="5">
        <v>40030</v>
      </c>
      <c r="B14" s="6"/>
      <c r="C14" s="14" t="s">
        <v>31</v>
      </c>
      <c r="D14" s="15" t="s">
        <v>32</v>
      </c>
      <c r="E14" s="7" t="s">
        <v>15</v>
      </c>
      <c r="F14" s="17">
        <v>0.31944444444444448</v>
      </c>
      <c r="G14" s="9" t="s">
        <v>33</v>
      </c>
      <c r="H14" s="14" t="s">
        <v>17</v>
      </c>
      <c r="I14" s="6">
        <v>20</v>
      </c>
      <c r="J14" s="6">
        <v>30</v>
      </c>
      <c r="K14" s="5" t="s">
        <v>18</v>
      </c>
      <c r="L14" s="6">
        <v>4</v>
      </c>
      <c r="M14" s="11">
        <v>460</v>
      </c>
      <c r="N14" s="11">
        <v>460</v>
      </c>
      <c r="O14" s="12"/>
      <c r="P14" s="12"/>
      <c r="Q14" s="13">
        <f t="shared" si="0"/>
        <v>0</v>
      </c>
    </row>
    <row r="15" spans="1:17" ht="60" customHeight="1" x14ac:dyDescent="0.2">
      <c r="A15" s="5">
        <v>40032</v>
      </c>
      <c r="B15" s="6"/>
      <c r="C15" s="14" t="s">
        <v>31</v>
      </c>
      <c r="D15" s="15" t="s">
        <v>34</v>
      </c>
      <c r="E15" s="7" t="s">
        <v>15</v>
      </c>
      <c r="F15" s="21">
        <v>0.32291666666666669</v>
      </c>
      <c r="G15" s="9" t="s">
        <v>33</v>
      </c>
      <c r="H15" s="7" t="s">
        <v>17</v>
      </c>
      <c r="I15" s="6">
        <v>17</v>
      </c>
      <c r="J15" s="6">
        <v>35</v>
      </c>
      <c r="K15" s="5" t="s">
        <v>18</v>
      </c>
      <c r="L15" s="6">
        <v>2</v>
      </c>
      <c r="M15" s="11">
        <v>440</v>
      </c>
      <c r="N15" s="11">
        <v>440</v>
      </c>
      <c r="O15" s="12"/>
      <c r="P15" s="12"/>
      <c r="Q15" s="13">
        <f t="shared" si="0"/>
        <v>0</v>
      </c>
    </row>
    <row r="16" spans="1:17" ht="60" customHeight="1" x14ac:dyDescent="0.2">
      <c r="A16" s="5">
        <v>40040</v>
      </c>
      <c r="B16" s="6"/>
      <c r="C16" s="14" t="s">
        <v>35</v>
      </c>
      <c r="D16" s="15" t="s">
        <v>36</v>
      </c>
      <c r="E16" s="7" t="s">
        <v>15</v>
      </c>
      <c r="F16" s="21">
        <v>0.30555555555555552</v>
      </c>
      <c r="G16" s="22" t="s">
        <v>37</v>
      </c>
      <c r="H16" s="7" t="s">
        <v>17</v>
      </c>
      <c r="I16" s="6">
        <v>28</v>
      </c>
      <c r="J16" s="6">
        <v>50</v>
      </c>
      <c r="K16" s="5" t="s">
        <v>18</v>
      </c>
      <c r="L16" s="6">
        <v>2</v>
      </c>
      <c r="M16" s="11">
        <v>460</v>
      </c>
      <c r="N16" s="11">
        <v>460</v>
      </c>
      <c r="O16" s="12"/>
      <c r="P16" s="12"/>
      <c r="Q16" s="13">
        <f t="shared" si="0"/>
        <v>0</v>
      </c>
    </row>
    <row r="17" spans="1:17" ht="60" customHeight="1" x14ac:dyDescent="0.2">
      <c r="A17" s="5">
        <v>40042</v>
      </c>
      <c r="B17" s="6"/>
      <c r="C17" s="14" t="s">
        <v>35</v>
      </c>
      <c r="D17" s="15" t="s">
        <v>38</v>
      </c>
      <c r="E17" s="7" t="s">
        <v>15</v>
      </c>
      <c r="F17" s="21">
        <v>0.30555555555555552</v>
      </c>
      <c r="G17" s="22" t="s">
        <v>37</v>
      </c>
      <c r="H17" s="7" t="s">
        <v>17</v>
      </c>
      <c r="I17" s="6">
        <v>24</v>
      </c>
      <c r="J17" s="6">
        <v>45</v>
      </c>
      <c r="K17" s="5" t="s">
        <v>18</v>
      </c>
      <c r="L17" s="6">
        <v>2</v>
      </c>
      <c r="M17" s="11">
        <v>440</v>
      </c>
      <c r="N17" s="11">
        <v>440</v>
      </c>
      <c r="O17" s="12"/>
      <c r="P17" s="12"/>
      <c r="Q17" s="13">
        <f t="shared" si="0"/>
        <v>0</v>
      </c>
    </row>
    <row r="18" spans="1:17" ht="60" customHeight="1" x14ac:dyDescent="0.2">
      <c r="A18" s="5">
        <v>40044</v>
      </c>
      <c r="B18" s="6"/>
      <c r="C18" s="14" t="s">
        <v>35</v>
      </c>
      <c r="D18" s="15" t="s">
        <v>39</v>
      </c>
      <c r="E18" s="7" t="s">
        <v>15</v>
      </c>
      <c r="F18" s="21">
        <v>0.32291666666666669</v>
      </c>
      <c r="G18" s="22" t="s">
        <v>37</v>
      </c>
      <c r="H18" s="7" t="s">
        <v>17</v>
      </c>
      <c r="I18" s="6">
        <v>15</v>
      </c>
      <c r="J18" s="6">
        <v>25</v>
      </c>
      <c r="K18" s="5" t="s">
        <v>18</v>
      </c>
      <c r="L18" s="6">
        <v>4</v>
      </c>
      <c r="M18" s="11">
        <v>380</v>
      </c>
      <c r="N18" s="11">
        <v>380</v>
      </c>
      <c r="O18" s="12"/>
      <c r="P18" s="12"/>
      <c r="Q18" s="13">
        <f t="shared" si="0"/>
        <v>0</v>
      </c>
    </row>
    <row r="19" spans="1:17" ht="60" customHeight="1" x14ac:dyDescent="0.2">
      <c r="A19" s="5">
        <v>40046</v>
      </c>
      <c r="B19" s="6"/>
      <c r="C19" s="14" t="s">
        <v>35</v>
      </c>
      <c r="D19" s="15" t="s">
        <v>40</v>
      </c>
      <c r="E19" s="7" t="s">
        <v>15</v>
      </c>
      <c r="F19" s="21">
        <v>0.32291666666666669</v>
      </c>
      <c r="G19" s="22" t="s">
        <v>37</v>
      </c>
      <c r="H19" s="7" t="s">
        <v>17</v>
      </c>
      <c r="I19" s="6">
        <v>12</v>
      </c>
      <c r="J19" s="6">
        <v>20</v>
      </c>
      <c r="K19" s="5" t="s">
        <v>18</v>
      </c>
      <c r="L19" s="6">
        <v>2</v>
      </c>
      <c r="M19" s="11">
        <v>380</v>
      </c>
      <c r="N19" s="11">
        <v>380</v>
      </c>
      <c r="O19" s="12"/>
      <c r="P19" s="12"/>
      <c r="Q19" s="13">
        <f t="shared" si="0"/>
        <v>0</v>
      </c>
    </row>
    <row r="20" spans="1:17" ht="60" customHeight="1" x14ac:dyDescent="0.2">
      <c r="A20" s="5">
        <v>40050</v>
      </c>
      <c r="B20" s="6"/>
      <c r="C20" s="14" t="s">
        <v>35</v>
      </c>
      <c r="D20" s="15" t="s">
        <v>41</v>
      </c>
      <c r="E20" s="7" t="s">
        <v>15</v>
      </c>
      <c r="F20" s="17">
        <v>0.33680555555555558</v>
      </c>
      <c r="G20" s="22" t="s">
        <v>37</v>
      </c>
      <c r="H20" s="7" t="s">
        <v>17</v>
      </c>
      <c r="I20" s="6">
        <v>5</v>
      </c>
      <c r="J20" s="6">
        <v>15</v>
      </c>
      <c r="K20" s="5" t="s">
        <v>18</v>
      </c>
      <c r="L20" s="6">
        <v>2</v>
      </c>
      <c r="M20" s="11">
        <v>300</v>
      </c>
      <c r="N20" s="11">
        <v>300</v>
      </c>
      <c r="O20" s="12"/>
      <c r="P20" s="12"/>
      <c r="Q20" s="13">
        <f t="shared" si="0"/>
        <v>0</v>
      </c>
    </row>
    <row r="21" spans="1:17" ht="60" customHeight="1" x14ac:dyDescent="0.2">
      <c r="A21" s="5">
        <v>40052</v>
      </c>
      <c r="B21" s="6"/>
      <c r="C21" s="14" t="s">
        <v>35</v>
      </c>
      <c r="D21" s="15" t="s">
        <v>42</v>
      </c>
      <c r="E21" s="7" t="s">
        <v>15</v>
      </c>
      <c r="F21" s="17">
        <v>0.31944444444444448</v>
      </c>
      <c r="G21" s="22" t="s">
        <v>37</v>
      </c>
      <c r="H21" s="7" t="s">
        <v>17</v>
      </c>
      <c r="I21" s="6">
        <v>9</v>
      </c>
      <c r="J21" s="6">
        <v>30</v>
      </c>
      <c r="K21" s="5" t="s">
        <v>18</v>
      </c>
      <c r="L21" s="6">
        <v>2</v>
      </c>
      <c r="M21" s="11">
        <v>300</v>
      </c>
      <c r="N21" s="11">
        <v>300</v>
      </c>
      <c r="O21" s="12"/>
      <c r="P21" s="12"/>
      <c r="Q21" s="13">
        <f t="shared" si="0"/>
        <v>0</v>
      </c>
    </row>
    <row r="22" spans="1:17" ht="45" customHeight="1" x14ac:dyDescent="0.2">
      <c r="A22" s="5">
        <v>50001</v>
      </c>
      <c r="B22" s="6"/>
      <c r="C22" s="14" t="s">
        <v>43</v>
      </c>
      <c r="D22" s="15" t="s">
        <v>36</v>
      </c>
      <c r="E22" s="7" t="s">
        <v>15</v>
      </c>
      <c r="F22" s="21">
        <v>0.3125</v>
      </c>
      <c r="G22" s="20" t="s">
        <v>44</v>
      </c>
      <c r="H22" s="14" t="s">
        <v>45</v>
      </c>
      <c r="I22" s="6">
        <v>6</v>
      </c>
      <c r="J22" s="6">
        <v>15</v>
      </c>
      <c r="K22" s="5" t="s">
        <v>18</v>
      </c>
      <c r="L22" s="6">
        <v>1</v>
      </c>
      <c r="M22" s="18">
        <v>300</v>
      </c>
      <c r="N22" s="18">
        <v>300</v>
      </c>
      <c r="O22" s="12"/>
      <c r="P22" s="12"/>
      <c r="Q22" s="13">
        <f t="shared" si="0"/>
        <v>0</v>
      </c>
    </row>
    <row r="23" spans="1:17" ht="45" customHeight="1" x14ac:dyDescent="0.2">
      <c r="A23" s="5">
        <v>50003</v>
      </c>
      <c r="B23" s="6"/>
      <c r="C23" s="14" t="s">
        <v>46</v>
      </c>
      <c r="D23" s="15" t="s">
        <v>40</v>
      </c>
      <c r="E23" s="7" t="s">
        <v>15</v>
      </c>
      <c r="F23" s="21">
        <v>0.31944444444444448</v>
      </c>
      <c r="G23" s="20" t="s">
        <v>47</v>
      </c>
      <c r="H23" s="14" t="s">
        <v>45</v>
      </c>
      <c r="I23" s="6">
        <v>2.5</v>
      </c>
      <c r="J23" s="6">
        <v>5</v>
      </c>
      <c r="K23" s="5" t="s">
        <v>18</v>
      </c>
      <c r="L23" s="6">
        <v>1</v>
      </c>
      <c r="M23" s="18">
        <v>250</v>
      </c>
      <c r="N23" s="18">
        <v>250</v>
      </c>
      <c r="O23" s="12"/>
      <c r="P23" s="12"/>
      <c r="Q23" s="13">
        <f t="shared" si="0"/>
        <v>0</v>
      </c>
    </row>
    <row r="24" spans="1:17" ht="45" customHeight="1" x14ac:dyDescent="0.2">
      <c r="A24" s="5">
        <v>50005</v>
      </c>
      <c r="B24" s="6"/>
      <c r="C24" s="14" t="s">
        <v>48</v>
      </c>
      <c r="D24" s="15" t="s">
        <v>36</v>
      </c>
      <c r="E24" s="7" t="s">
        <v>15</v>
      </c>
      <c r="F24" s="17">
        <v>0.2986111111111111</v>
      </c>
      <c r="G24" s="17" t="s">
        <v>49</v>
      </c>
      <c r="H24" s="14" t="s">
        <v>45</v>
      </c>
      <c r="I24" s="6">
        <v>25</v>
      </c>
      <c r="J24" s="6">
        <v>50</v>
      </c>
      <c r="K24" s="15" t="s">
        <v>18</v>
      </c>
      <c r="L24" s="6">
        <v>1</v>
      </c>
      <c r="M24" s="11">
        <v>440</v>
      </c>
      <c r="N24" s="11">
        <v>440</v>
      </c>
      <c r="O24" s="12"/>
      <c r="P24" s="12"/>
      <c r="Q24" s="13">
        <f t="shared" si="0"/>
        <v>0</v>
      </c>
    </row>
    <row r="25" spans="1:17" ht="45" customHeight="1" x14ac:dyDescent="0.2">
      <c r="A25" s="5">
        <v>50007</v>
      </c>
      <c r="B25" s="6"/>
      <c r="C25" s="14" t="s">
        <v>48</v>
      </c>
      <c r="D25" s="15" t="s">
        <v>38</v>
      </c>
      <c r="E25" s="7" t="s">
        <v>15</v>
      </c>
      <c r="F25" s="17">
        <v>0.2986111111111111</v>
      </c>
      <c r="G25" s="17" t="s">
        <v>49</v>
      </c>
      <c r="H25" s="14" t="s">
        <v>45</v>
      </c>
      <c r="I25" s="6">
        <v>21</v>
      </c>
      <c r="J25" s="6">
        <v>45</v>
      </c>
      <c r="K25" s="5" t="s">
        <v>18</v>
      </c>
      <c r="L25" s="6">
        <v>1</v>
      </c>
      <c r="M25" s="11">
        <v>440</v>
      </c>
      <c r="N25" s="11">
        <v>440</v>
      </c>
      <c r="O25" s="12"/>
      <c r="P25" s="12"/>
      <c r="Q25" s="13">
        <f t="shared" si="0"/>
        <v>0</v>
      </c>
    </row>
    <row r="26" spans="1:17" ht="45" customHeight="1" x14ac:dyDescent="0.2">
      <c r="A26" s="5">
        <v>50009</v>
      </c>
      <c r="B26" s="6"/>
      <c r="C26" s="14" t="s">
        <v>48</v>
      </c>
      <c r="D26" s="15" t="s">
        <v>50</v>
      </c>
      <c r="E26" s="7" t="s">
        <v>15</v>
      </c>
      <c r="F26" s="17">
        <v>0.2986111111111111</v>
      </c>
      <c r="G26" s="17" t="s">
        <v>49</v>
      </c>
      <c r="H26" s="14" t="s">
        <v>45</v>
      </c>
      <c r="I26" s="6">
        <v>10</v>
      </c>
      <c r="J26" s="6">
        <v>30</v>
      </c>
      <c r="K26" s="23" t="s">
        <v>51</v>
      </c>
      <c r="L26" s="6">
        <v>1</v>
      </c>
      <c r="M26" s="11">
        <v>195</v>
      </c>
      <c r="N26" s="11">
        <v>195</v>
      </c>
      <c r="O26" s="12"/>
      <c r="P26" s="12"/>
      <c r="Q26" s="13">
        <f t="shared" si="0"/>
        <v>0</v>
      </c>
    </row>
    <row r="27" spans="1:17" ht="45" customHeight="1" x14ac:dyDescent="0.2">
      <c r="A27" s="5">
        <v>50011</v>
      </c>
      <c r="B27" s="6"/>
      <c r="C27" s="14" t="s">
        <v>52</v>
      </c>
      <c r="D27" s="15" t="s">
        <v>20</v>
      </c>
      <c r="E27" s="7" t="s">
        <v>15</v>
      </c>
      <c r="F27" s="17">
        <v>0.2986111111111111</v>
      </c>
      <c r="G27" s="20" t="s">
        <v>53</v>
      </c>
      <c r="H27" s="14" t="s">
        <v>45</v>
      </c>
      <c r="I27" s="6">
        <v>17</v>
      </c>
      <c r="J27" s="6">
        <v>25</v>
      </c>
      <c r="K27" s="5" t="s">
        <v>18</v>
      </c>
      <c r="L27" s="6">
        <v>2</v>
      </c>
      <c r="M27" s="11">
        <v>340</v>
      </c>
      <c r="N27" s="11">
        <v>340</v>
      </c>
      <c r="O27" s="12"/>
      <c r="P27" s="12"/>
      <c r="Q27" s="13">
        <f t="shared" si="0"/>
        <v>0</v>
      </c>
    </row>
    <row r="28" spans="1:17" ht="45" customHeight="1" x14ac:dyDescent="0.2">
      <c r="A28" s="5">
        <v>50013</v>
      </c>
      <c r="B28" s="6"/>
      <c r="C28" s="14" t="s">
        <v>52</v>
      </c>
      <c r="D28" s="15" t="s">
        <v>22</v>
      </c>
      <c r="E28" s="7" t="s">
        <v>15</v>
      </c>
      <c r="F28" s="17">
        <v>0.30208333333333331</v>
      </c>
      <c r="G28" s="20" t="s">
        <v>53</v>
      </c>
      <c r="H28" s="14" t="s">
        <v>45</v>
      </c>
      <c r="I28" s="6">
        <v>16</v>
      </c>
      <c r="J28" s="6">
        <v>25</v>
      </c>
      <c r="K28" s="5" t="s">
        <v>18</v>
      </c>
      <c r="L28" s="6">
        <v>1</v>
      </c>
      <c r="M28" s="11">
        <v>340</v>
      </c>
      <c r="N28" s="11">
        <v>340</v>
      </c>
      <c r="O28" s="12"/>
      <c r="P28" s="12"/>
      <c r="Q28" s="13">
        <f t="shared" si="0"/>
        <v>0</v>
      </c>
    </row>
    <row r="29" spans="1:17" ht="45" customHeight="1" x14ac:dyDescent="0.2">
      <c r="A29" s="5">
        <v>50015</v>
      </c>
      <c r="B29" s="6"/>
      <c r="C29" s="14" t="s">
        <v>52</v>
      </c>
      <c r="D29" s="15" t="s">
        <v>21</v>
      </c>
      <c r="E29" s="7" t="s">
        <v>15</v>
      </c>
      <c r="F29" s="17">
        <v>0.2986111111111111</v>
      </c>
      <c r="G29" s="20" t="s">
        <v>53</v>
      </c>
      <c r="H29" s="14" t="s">
        <v>45</v>
      </c>
      <c r="I29" s="6">
        <v>14</v>
      </c>
      <c r="J29" s="6">
        <v>25</v>
      </c>
      <c r="K29" s="5" t="s">
        <v>18</v>
      </c>
      <c r="L29" s="6">
        <v>2</v>
      </c>
      <c r="M29" s="11">
        <v>340</v>
      </c>
      <c r="N29" s="11">
        <v>340</v>
      </c>
      <c r="O29" s="12"/>
      <c r="P29" s="12"/>
      <c r="Q29" s="13">
        <f t="shared" si="0"/>
        <v>0</v>
      </c>
    </row>
    <row r="30" spans="1:17" ht="45" customHeight="1" x14ac:dyDescent="0.2">
      <c r="A30" s="5">
        <v>50017</v>
      </c>
      <c r="B30" s="6"/>
      <c r="C30" s="14" t="s">
        <v>54</v>
      </c>
      <c r="D30" s="15" t="s">
        <v>34</v>
      </c>
      <c r="E30" s="7" t="s">
        <v>15</v>
      </c>
      <c r="F30" s="17" t="s">
        <v>55</v>
      </c>
      <c r="G30" s="20" t="s">
        <v>53</v>
      </c>
      <c r="H30" s="14" t="s">
        <v>45</v>
      </c>
      <c r="I30" s="6">
        <v>5</v>
      </c>
      <c r="J30" s="6">
        <v>10</v>
      </c>
      <c r="K30" s="5" t="s">
        <v>18</v>
      </c>
      <c r="L30" s="6">
        <v>2</v>
      </c>
      <c r="M30" s="11">
        <v>250</v>
      </c>
      <c r="N30" s="11">
        <v>250</v>
      </c>
      <c r="O30" s="12"/>
      <c r="P30" s="12"/>
      <c r="Q30" s="13">
        <f t="shared" si="0"/>
        <v>0</v>
      </c>
    </row>
    <row r="31" spans="1:17" ht="45" customHeight="1" x14ac:dyDescent="0.2">
      <c r="A31" s="5">
        <v>50019</v>
      </c>
      <c r="B31" s="6"/>
      <c r="C31" s="14" t="s">
        <v>54</v>
      </c>
      <c r="D31" s="15" t="s">
        <v>14</v>
      </c>
      <c r="E31" s="7" t="s">
        <v>15</v>
      </c>
      <c r="F31" s="17">
        <v>0.30555555555555552</v>
      </c>
      <c r="G31" s="20" t="s">
        <v>53</v>
      </c>
      <c r="H31" s="14" t="s">
        <v>45</v>
      </c>
      <c r="I31" s="6">
        <v>15</v>
      </c>
      <c r="J31" s="6">
        <v>20</v>
      </c>
      <c r="K31" s="5" t="s">
        <v>18</v>
      </c>
      <c r="L31" s="6">
        <v>3</v>
      </c>
      <c r="M31" s="11">
        <v>380</v>
      </c>
      <c r="N31" s="11">
        <v>380</v>
      </c>
      <c r="O31" s="12"/>
      <c r="P31" s="12"/>
      <c r="Q31" s="13">
        <f t="shared" si="0"/>
        <v>0</v>
      </c>
    </row>
    <row r="32" spans="1:17" ht="45" customHeight="1" x14ac:dyDescent="0.2">
      <c r="A32" s="5">
        <v>50021</v>
      </c>
      <c r="B32" s="6"/>
      <c r="C32" s="14" t="s">
        <v>56</v>
      </c>
      <c r="D32" s="15" t="s">
        <v>24</v>
      </c>
      <c r="E32" s="7" t="s">
        <v>15</v>
      </c>
      <c r="F32" s="17">
        <v>0.30208333333333331</v>
      </c>
      <c r="G32" s="17" t="s">
        <v>57</v>
      </c>
      <c r="H32" s="14" t="s">
        <v>45</v>
      </c>
      <c r="I32" s="19">
        <v>14</v>
      </c>
      <c r="J32" s="6">
        <v>20</v>
      </c>
      <c r="K32" s="23" t="s">
        <v>18</v>
      </c>
      <c r="L32" s="6">
        <v>1</v>
      </c>
      <c r="M32" s="16">
        <v>380</v>
      </c>
      <c r="N32" s="16">
        <v>380</v>
      </c>
      <c r="O32" s="12"/>
      <c r="P32" s="12"/>
      <c r="Q32" s="13">
        <f t="shared" si="0"/>
        <v>0</v>
      </c>
    </row>
    <row r="33" spans="1:17" ht="45" customHeight="1" x14ac:dyDescent="0.2">
      <c r="A33" s="5">
        <v>50023</v>
      </c>
      <c r="B33" s="6"/>
      <c r="C33" s="14" t="s">
        <v>56</v>
      </c>
      <c r="D33" s="15" t="s">
        <v>58</v>
      </c>
      <c r="E33" s="7" t="s">
        <v>15</v>
      </c>
      <c r="F33" s="24">
        <v>0.30555555555555552</v>
      </c>
      <c r="G33" s="17" t="s">
        <v>57</v>
      </c>
      <c r="H33" s="14" t="s">
        <v>45</v>
      </c>
      <c r="I33" s="6">
        <v>8</v>
      </c>
      <c r="J33" s="6">
        <v>15</v>
      </c>
      <c r="K33" s="5" t="s">
        <v>18</v>
      </c>
      <c r="L33" s="6">
        <v>1</v>
      </c>
      <c r="M33" s="11">
        <v>300</v>
      </c>
      <c r="N33" s="11">
        <v>300</v>
      </c>
      <c r="O33" s="12"/>
      <c r="P33" s="12"/>
      <c r="Q33" s="13">
        <f t="shared" si="0"/>
        <v>0</v>
      </c>
    </row>
    <row r="34" spans="1:17" ht="45" customHeight="1" x14ac:dyDescent="0.2">
      <c r="A34" s="5">
        <v>50023</v>
      </c>
      <c r="B34" s="6"/>
      <c r="C34" s="14" t="s">
        <v>56</v>
      </c>
      <c r="D34" s="15" t="s">
        <v>23</v>
      </c>
      <c r="E34" s="7" t="s">
        <v>15</v>
      </c>
      <c r="F34" s="17">
        <v>0.30555555555555552</v>
      </c>
      <c r="G34" s="17" t="s">
        <v>57</v>
      </c>
      <c r="H34" s="14" t="s">
        <v>45</v>
      </c>
      <c r="I34" s="19">
        <v>12</v>
      </c>
      <c r="J34" s="6">
        <v>20</v>
      </c>
      <c r="K34" s="23" t="s">
        <v>18</v>
      </c>
      <c r="L34" s="6">
        <v>1</v>
      </c>
      <c r="M34" s="16">
        <v>340</v>
      </c>
      <c r="N34" s="16">
        <v>340</v>
      </c>
      <c r="O34" s="12"/>
      <c r="P34" s="12"/>
      <c r="Q34" s="13">
        <f t="shared" si="0"/>
        <v>0</v>
      </c>
    </row>
    <row r="35" spans="1:17" ht="45" customHeight="1" x14ac:dyDescent="0.2">
      <c r="A35" s="5">
        <v>50025</v>
      </c>
      <c r="B35" s="6"/>
      <c r="C35" s="14" t="s">
        <v>59</v>
      </c>
      <c r="D35" s="15" t="s">
        <v>28</v>
      </c>
      <c r="E35" s="7" t="s">
        <v>15</v>
      </c>
      <c r="F35" s="17">
        <v>0.30555555555555552</v>
      </c>
      <c r="G35" s="25" t="s">
        <v>53</v>
      </c>
      <c r="H35" s="14" t="s">
        <v>45</v>
      </c>
      <c r="I35" s="6">
        <v>7</v>
      </c>
      <c r="J35" s="6">
        <v>15</v>
      </c>
      <c r="K35" s="5" t="s">
        <v>18</v>
      </c>
      <c r="L35" s="6">
        <v>1</v>
      </c>
      <c r="M35" s="11">
        <v>300</v>
      </c>
      <c r="N35" s="11">
        <v>300</v>
      </c>
      <c r="O35" s="12"/>
      <c r="P35" s="12"/>
      <c r="Q35" s="13">
        <f t="shared" si="0"/>
        <v>0</v>
      </c>
    </row>
    <row r="36" spans="1:17" ht="45" customHeight="1" x14ac:dyDescent="0.2">
      <c r="A36" s="5">
        <v>50027</v>
      </c>
      <c r="B36" s="6"/>
      <c r="C36" s="14" t="s">
        <v>59</v>
      </c>
      <c r="D36" s="15" t="s">
        <v>60</v>
      </c>
      <c r="E36" s="7" t="s">
        <v>15</v>
      </c>
      <c r="F36" s="26">
        <v>0.30555555555555552</v>
      </c>
      <c r="G36" s="25" t="s">
        <v>53</v>
      </c>
      <c r="H36" s="14" t="s">
        <v>45</v>
      </c>
      <c r="I36" s="6">
        <v>14</v>
      </c>
      <c r="J36" s="6">
        <v>20</v>
      </c>
      <c r="K36" s="5" t="s">
        <v>18</v>
      </c>
      <c r="L36" s="6">
        <v>1</v>
      </c>
      <c r="M36" s="11">
        <v>340</v>
      </c>
      <c r="N36" s="11">
        <v>340</v>
      </c>
      <c r="O36" s="12"/>
      <c r="P36" s="12"/>
      <c r="Q36" s="13">
        <f t="shared" si="0"/>
        <v>0</v>
      </c>
    </row>
    <row r="37" spans="1:17" ht="45" customHeight="1" x14ac:dyDescent="0.2">
      <c r="A37" s="5">
        <v>50029</v>
      </c>
      <c r="B37" s="6"/>
      <c r="C37" s="14" t="s">
        <v>59</v>
      </c>
      <c r="D37" s="15" t="s">
        <v>30</v>
      </c>
      <c r="E37" s="7" t="s">
        <v>15</v>
      </c>
      <c r="F37" s="26">
        <v>0.30902777777777779</v>
      </c>
      <c r="G37" s="25" t="s">
        <v>53</v>
      </c>
      <c r="H37" s="14" t="s">
        <v>45</v>
      </c>
      <c r="I37" s="6">
        <v>7</v>
      </c>
      <c r="J37" s="6">
        <v>15</v>
      </c>
      <c r="K37" s="5" t="s">
        <v>18</v>
      </c>
      <c r="L37" s="6">
        <v>2</v>
      </c>
      <c r="M37" s="11">
        <v>300</v>
      </c>
      <c r="N37" s="11">
        <v>300</v>
      </c>
      <c r="O37" s="12"/>
      <c r="P37" s="12"/>
      <c r="Q37" s="13">
        <f t="shared" si="0"/>
        <v>0</v>
      </c>
    </row>
    <row r="38" spans="1:17" ht="45" customHeight="1" x14ac:dyDescent="0.2">
      <c r="A38" s="5">
        <v>50031</v>
      </c>
      <c r="B38" s="6"/>
      <c r="C38" s="14" t="s">
        <v>61</v>
      </c>
      <c r="D38" s="15" t="s">
        <v>62</v>
      </c>
      <c r="E38" s="7" t="s">
        <v>15</v>
      </c>
      <c r="F38" s="17">
        <v>0.30555555555555552</v>
      </c>
      <c r="G38" s="17" t="s">
        <v>53</v>
      </c>
      <c r="H38" s="14" t="s">
        <v>45</v>
      </c>
      <c r="I38" s="6">
        <v>7</v>
      </c>
      <c r="J38" s="6">
        <v>20</v>
      </c>
      <c r="K38" s="5" t="s">
        <v>18</v>
      </c>
      <c r="L38" s="6">
        <v>1</v>
      </c>
      <c r="M38" s="11">
        <v>300</v>
      </c>
      <c r="N38" s="11">
        <v>300</v>
      </c>
      <c r="O38" s="12"/>
      <c r="P38" s="12"/>
      <c r="Q38" s="13">
        <f t="shared" si="0"/>
        <v>0</v>
      </c>
    </row>
    <row r="39" spans="1:17" ht="45" customHeight="1" x14ac:dyDescent="0.2">
      <c r="A39" s="5">
        <v>50033</v>
      </c>
      <c r="B39" s="6"/>
      <c r="C39" s="14" t="s">
        <v>61</v>
      </c>
      <c r="D39" s="15" t="s">
        <v>41</v>
      </c>
      <c r="E39" s="7" t="s">
        <v>15</v>
      </c>
      <c r="F39" s="17">
        <v>0.30208333333333331</v>
      </c>
      <c r="G39" s="17" t="s">
        <v>53</v>
      </c>
      <c r="H39" s="14" t="s">
        <v>45</v>
      </c>
      <c r="I39" s="6">
        <v>7</v>
      </c>
      <c r="J39" s="6">
        <v>20</v>
      </c>
      <c r="K39" s="5" t="s">
        <v>18</v>
      </c>
      <c r="L39" s="6">
        <v>2</v>
      </c>
      <c r="M39" s="11">
        <v>300</v>
      </c>
      <c r="N39" s="11">
        <v>300</v>
      </c>
      <c r="O39" s="12"/>
      <c r="P39" s="12"/>
      <c r="Q39" s="13">
        <f t="shared" si="0"/>
        <v>0</v>
      </c>
    </row>
    <row r="40" spans="1:17" ht="45" customHeight="1" x14ac:dyDescent="0.2">
      <c r="A40" s="5">
        <v>50035</v>
      </c>
      <c r="B40" s="6"/>
      <c r="C40" s="14" t="s">
        <v>61</v>
      </c>
      <c r="D40" s="15" t="s">
        <v>63</v>
      </c>
      <c r="E40" s="7" t="s">
        <v>15</v>
      </c>
      <c r="F40" s="17">
        <v>0.30555555555555552</v>
      </c>
      <c r="G40" s="17" t="s">
        <v>53</v>
      </c>
      <c r="H40" s="14" t="s">
        <v>45</v>
      </c>
      <c r="I40" s="6">
        <v>12</v>
      </c>
      <c r="J40" s="6">
        <v>25</v>
      </c>
      <c r="K40" s="5" t="s">
        <v>18</v>
      </c>
      <c r="L40" s="6">
        <v>2</v>
      </c>
      <c r="M40" s="18">
        <v>340</v>
      </c>
      <c r="N40" s="18">
        <v>340</v>
      </c>
      <c r="O40" s="12"/>
      <c r="P40" s="12"/>
      <c r="Q40" s="13">
        <f t="shared" si="0"/>
        <v>0</v>
      </c>
    </row>
    <row r="41" spans="1:17" ht="45" customHeight="1" x14ac:dyDescent="0.2">
      <c r="A41" s="5">
        <v>50037</v>
      </c>
      <c r="B41" s="6"/>
      <c r="C41" s="14" t="s">
        <v>61</v>
      </c>
      <c r="D41" s="15" t="s">
        <v>64</v>
      </c>
      <c r="E41" s="7" t="s">
        <v>15</v>
      </c>
      <c r="F41" s="17">
        <v>0.30555555555555552</v>
      </c>
      <c r="G41" s="17" t="s">
        <v>53</v>
      </c>
      <c r="H41" s="14" t="s">
        <v>45</v>
      </c>
      <c r="I41" s="6">
        <v>8</v>
      </c>
      <c r="J41" s="6">
        <v>12</v>
      </c>
      <c r="K41" s="5" t="s">
        <v>65</v>
      </c>
      <c r="L41" s="6">
        <v>1</v>
      </c>
      <c r="M41" s="18">
        <v>230</v>
      </c>
      <c r="N41" s="18">
        <v>230</v>
      </c>
      <c r="O41" s="12"/>
      <c r="P41" s="12"/>
      <c r="Q41" s="13">
        <f t="shared" si="0"/>
        <v>0</v>
      </c>
    </row>
    <row r="42" spans="1:17" ht="45" customHeight="1" x14ac:dyDescent="0.2">
      <c r="A42" s="5">
        <v>50039</v>
      </c>
      <c r="B42" s="6"/>
      <c r="C42" s="14" t="s">
        <v>66</v>
      </c>
      <c r="D42" s="15" t="s">
        <v>67</v>
      </c>
      <c r="E42" s="7" t="s">
        <v>15</v>
      </c>
      <c r="F42" s="21">
        <v>0.30902777777777779</v>
      </c>
      <c r="G42" s="25" t="s">
        <v>53</v>
      </c>
      <c r="H42" s="14" t="s">
        <v>45</v>
      </c>
      <c r="I42" s="6">
        <v>6</v>
      </c>
      <c r="J42" s="6">
        <v>15</v>
      </c>
      <c r="K42" s="5" t="s">
        <v>18</v>
      </c>
      <c r="L42" s="6">
        <v>1</v>
      </c>
      <c r="M42" s="11">
        <v>300</v>
      </c>
      <c r="N42" s="11">
        <v>300</v>
      </c>
      <c r="O42" s="12"/>
      <c r="P42" s="12"/>
      <c r="Q42" s="13">
        <f t="shared" si="0"/>
        <v>0</v>
      </c>
    </row>
    <row r="43" spans="1:17" ht="45" customHeight="1" x14ac:dyDescent="0.2">
      <c r="A43" s="5">
        <v>50041</v>
      </c>
      <c r="B43" s="6"/>
      <c r="C43" s="14" t="s">
        <v>66</v>
      </c>
      <c r="D43" s="15" t="s">
        <v>68</v>
      </c>
      <c r="E43" s="7" t="s">
        <v>15</v>
      </c>
      <c r="F43" s="21">
        <v>0.30902777777777779</v>
      </c>
      <c r="G43" s="25" t="s">
        <v>53</v>
      </c>
      <c r="H43" s="14" t="s">
        <v>45</v>
      </c>
      <c r="I43" s="6">
        <v>4</v>
      </c>
      <c r="J43" s="6">
        <v>10</v>
      </c>
      <c r="K43" s="5" t="s">
        <v>18</v>
      </c>
      <c r="L43" s="6">
        <v>2</v>
      </c>
      <c r="M43" s="11">
        <v>300</v>
      </c>
      <c r="N43" s="11">
        <v>300</v>
      </c>
      <c r="O43" s="12"/>
      <c r="P43" s="12"/>
      <c r="Q43" s="13">
        <f t="shared" si="0"/>
        <v>0</v>
      </c>
    </row>
    <row r="44" spans="1:17" ht="45" customHeight="1" x14ac:dyDescent="0.2">
      <c r="A44" s="5">
        <v>50043</v>
      </c>
      <c r="B44" s="6"/>
      <c r="C44" s="14" t="s">
        <v>66</v>
      </c>
      <c r="D44" s="15" t="s">
        <v>64</v>
      </c>
      <c r="E44" s="7" t="s">
        <v>15</v>
      </c>
      <c r="F44" s="21">
        <v>0.31597222222222221</v>
      </c>
      <c r="G44" s="25" t="s">
        <v>53</v>
      </c>
      <c r="H44" s="14" t="s">
        <v>45</v>
      </c>
      <c r="I44" s="6">
        <v>5</v>
      </c>
      <c r="J44" s="6">
        <v>10</v>
      </c>
      <c r="K44" s="5" t="s">
        <v>18</v>
      </c>
      <c r="L44" s="6">
        <v>1</v>
      </c>
      <c r="M44" s="11">
        <v>300</v>
      </c>
      <c r="N44" s="11">
        <v>300</v>
      </c>
      <c r="O44" s="12"/>
      <c r="P44" s="12"/>
      <c r="Q44" s="13">
        <f t="shared" si="0"/>
        <v>0</v>
      </c>
    </row>
    <row r="45" spans="1:17" ht="45" customHeight="1" x14ac:dyDescent="0.2">
      <c r="A45" s="5">
        <v>50045</v>
      </c>
      <c r="B45" s="6"/>
      <c r="C45" s="14" t="s">
        <v>66</v>
      </c>
      <c r="D45" s="15" t="s">
        <v>29</v>
      </c>
      <c r="E45" s="7" t="s">
        <v>15</v>
      </c>
      <c r="F45" s="21">
        <v>0.30902777777777779</v>
      </c>
      <c r="G45" s="25" t="s">
        <v>53</v>
      </c>
      <c r="H45" s="14" t="s">
        <v>45</v>
      </c>
      <c r="I45" s="6">
        <v>9</v>
      </c>
      <c r="J45" s="6">
        <v>20</v>
      </c>
      <c r="K45" s="5" t="s">
        <v>18</v>
      </c>
      <c r="L45" s="6">
        <v>1</v>
      </c>
      <c r="M45" s="11">
        <v>300</v>
      </c>
      <c r="N45" s="11">
        <v>300</v>
      </c>
      <c r="O45" s="12"/>
      <c r="P45" s="12"/>
      <c r="Q45" s="13">
        <f t="shared" si="0"/>
        <v>0</v>
      </c>
    </row>
    <row r="46" spans="1:17" ht="45" customHeight="1" x14ac:dyDescent="0.2">
      <c r="A46" s="5">
        <v>50047</v>
      </c>
      <c r="B46" s="6"/>
      <c r="C46" s="14" t="s">
        <v>69</v>
      </c>
      <c r="D46" s="15" t="s">
        <v>70</v>
      </c>
      <c r="E46" s="7" t="s">
        <v>15</v>
      </c>
      <c r="F46" s="17">
        <v>0.3125</v>
      </c>
      <c r="G46" s="17" t="s">
        <v>71</v>
      </c>
      <c r="H46" s="14" t="s">
        <v>72</v>
      </c>
      <c r="I46" s="6">
        <v>3</v>
      </c>
      <c r="J46" s="6">
        <v>10</v>
      </c>
      <c r="K46" s="23" t="s">
        <v>51</v>
      </c>
      <c r="L46" s="6">
        <v>2</v>
      </c>
      <c r="M46" s="11">
        <v>200</v>
      </c>
      <c r="N46" s="11">
        <v>200</v>
      </c>
      <c r="O46" s="12"/>
      <c r="P46" s="12"/>
      <c r="Q46" s="13">
        <f t="shared" si="0"/>
        <v>0</v>
      </c>
    </row>
    <row r="47" spans="1:17" ht="45" customHeight="1" x14ac:dyDescent="0.2">
      <c r="A47" s="5">
        <v>50049</v>
      </c>
      <c r="B47" s="6"/>
      <c r="C47" s="14" t="s">
        <v>69</v>
      </c>
      <c r="D47" s="15" t="s">
        <v>73</v>
      </c>
      <c r="E47" s="7" t="s">
        <v>15</v>
      </c>
      <c r="F47" s="17" t="s">
        <v>74</v>
      </c>
      <c r="G47" s="17" t="s">
        <v>71</v>
      </c>
      <c r="H47" s="14" t="s">
        <v>72</v>
      </c>
      <c r="I47" s="6">
        <v>15</v>
      </c>
      <c r="J47" s="6">
        <v>35</v>
      </c>
      <c r="K47" s="5" t="s">
        <v>75</v>
      </c>
      <c r="L47" s="6">
        <v>1</v>
      </c>
      <c r="M47" s="11">
        <v>260</v>
      </c>
      <c r="N47" s="11">
        <v>260</v>
      </c>
      <c r="O47" s="12"/>
      <c r="P47" s="12"/>
      <c r="Q47" s="13">
        <f t="shared" si="0"/>
        <v>0</v>
      </c>
    </row>
    <row r="48" spans="1:17" ht="45" customHeight="1" x14ac:dyDescent="0.2">
      <c r="A48" s="5">
        <v>50051</v>
      </c>
      <c r="B48" s="6"/>
      <c r="C48" s="14" t="s">
        <v>76</v>
      </c>
      <c r="D48" s="15" t="s">
        <v>77</v>
      </c>
      <c r="E48" s="7" t="s">
        <v>15</v>
      </c>
      <c r="F48" s="17" t="s">
        <v>78</v>
      </c>
      <c r="G48" s="17" t="s">
        <v>71</v>
      </c>
      <c r="H48" s="14" t="s">
        <v>72</v>
      </c>
      <c r="I48" s="6">
        <v>15</v>
      </c>
      <c r="J48" s="6">
        <v>35</v>
      </c>
      <c r="K48" s="23" t="s">
        <v>18</v>
      </c>
      <c r="L48" s="6">
        <v>1</v>
      </c>
      <c r="M48" s="11">
        <v>380</v>
      </c>
      <c r="N48" s="11">
        <v>380</v>
      </c>
      <c r="O48" s="12"/>
      <c r="P48" s="12"/>
      <c r="Q48" s="13">
        <f t="shared" si="0"/>
        <v>0</v>
      </c>
    </row>
    <row r="49" spans="1:17" ht="45" customHeight="1" x14ac:dyDescent="0.2">
      <c r="A49" s="5">
        <v>40060</v>
      </c>
      <c r="B49" s="6"/>
      <c r="C49" s="14" t="s">
        <v>79</v>
      </c>
      <c r="D49" s="15" t="s">
        <v>80</v>
      </c>
      <c r="E49" s="7" t="s">
        <v>15</v>
      </c>
      <c r="F49" s="17">
        <v>0.31944444444444448</v>
      </c>
      <c r="G49" s="25" t="s">
        <v>81</v>
      </c>
      <c r="H49" s="14" t="s">
        <v>17</v>
      </c>
      <c r="I49" s="6">
        <v>7</v>
      </c>
      <c r="J49" s="6">
        <v>15</v>
      </c>
      <c r="K49" s="23" t="s">
        <v>51</v>
      </c>
      <c r="L49" s="6">
        <v>1</v>
      </c>
      <c r="M49" s="11">
        <v>229</v>
      </c>
      <c r="N49" s="11">
        <v>229</v>
      </c>
      <c r="O49" s="12"/>
      <c r="P49" s="12"/>
      <c r="Q49" s="13">
        <f t="shared" si="0"/>
        <v>0</v>
      </c>
    </row>
    <row r="50" spans="1:17" s="28" customFormat="1" ht="45" customHeight="1" x14ac:dyDescent="0.2">
      <c r="A50" s="27">
        <v>40065</v>
      </c>
      <c r="B50" s="19"/>
      <c r="C50" s="15" t="s">
        <v>82</v>
      </c>
      <c r="D50" s="15" t="s">
        <v>83</v>
      </c>
      <c r="E50" s="5" t="s">
        <v>15</v>
      </c>
      <c r="F50" s="17">
        <v>0.3125</v>
      </c>
      <c r="G50" s="17">
        <v>0.5625</v>
      </c>
      <c r="H50" s="14" t="s">
        <v>17</v>
      </c>
      <c r="I50" s="19">
        <v>6</v>
      </c>
      <c r="J50" s="19">
        <v>10</v>
      </c>
      <c r="K50" s="14" t="s">
        <v>84</v>
      </c>
      <c r="L50" s="19">
        <v>1</v>
      </c>
      <c r="M50" s="29">
        <f>155+25</f>
        <v>180</v>
      </c>
      <c r="N50" s="29">
        <v>180</v>
      </c>
      <c r="O50" s="30"/>
      <c r="P50" s="30"/>
      <c r="Q50" s="13">
        <f t="shared" si="0"/>
        <v>0</v>
      </c>
    </row>
    <row r="51" spans="1:17" ht="45" customHeight="1" x14ac:dyDescent="0.2">
      <c r="A51" s="5">
        <v>50057</v>
      </c>
      <c r="B51" s="19"/>
      <c r="C51" s="14" t="s">
        <v>85</v>
      </c>
      <c r="D51" s="31" t="s">
        <v>86</v>
      </c>
      <c r="E51" s="5" t="s">
        <v>15</v>
      </c>
      <c r="F51" s="17">
        <v>0.29166666666666669</v>
      </c>
      <c r="G51" s="25" t="s">
        <v>87</v>
      </c>
      <c r="H51" s="7" t="s">
        <v>17</v>
      </c>
      <c r="I51" s="6">
        <v>16</v>
      </c>
      <c r="J51" s="6">
        <v>25</v>
      </c>
      <c r="K51" s="23" t="s">
        <v>18</v>
      </c>
      <c r="L51" s="6">
        <v>2</v>
      </c>
      <c r="M51" s="18">
        <v>360</v>
      </c>
      <c r="N51" s="18">
        <v>360</v>
      </c>
      <c r="O51" s="12"/>
      <c r="P51" s="12"/>
      <c r="Q51" s="13">
        <f t="shared" si="0"/>
        <v>0</v>
      </c>
    </row>
    <row r="52" spans="1:17" ht="45" customHeight="1" x14ac:dyDescent="0.2">
      <c r="A52" s="5">
        <v>40075</v>
      </c>
      <c r="B52" s="19"/>
      <c r="C52" s="14" t="s">
        <v>88</v>
      </c>
      <c r="D52" s="31" t="s">
        <v>86</v>
      </c>
      <c r="E52" s="5" t="s">
        <v>15</v>
      </c>
      <c r="F52" s="17">
        <v>0.32291666666666669</v>
      </c>
      <c r="G52" s="25" t="s">
        <v>89</v>
      </c>
      <c r="H52" s="14" t="s">
        <v>90</v>
      </c>
      <c r="I52" s="6">
        <v>16</v>
      </c>
      <c r="J52" s="6">
        <v>25</v>
      </c>
      <c r="K52" s="23" t="s">
        <v>18</v>
      </c>
      <c r="L52" s="6">
        <v>1</v>
      </c>
      <c r="M52" s="18">
        <v>360</v>
      </c>
      <c r="N52" s="18">
        <v>360</v>
      </c>
      <c r="O52" s="12"/>
      <c r="P52" s="12"/>
      <c r="Q52" s="13">
        <f t="shared" si="0"/>
        <v>0</v>
      </c>
    </row>
    <row r="53" spans="1:17" ht="45" customHeight="1" x14ac:dyDescent="0.2">
      <c r="A53" s="5">
        <v>50053</v>
      </c>
      <c r="B53" s="6"/>
      <c r="C53" s="14" t="s">
        <v>91</v>
      </c>
      <c r="D53" s="15" t="s">
        <v>22</v>
      </c>
      <c r="E53" s="7" t="s">
        <v>15</v>
      </c>
      <c r="F53" s="17">
        <v>0.30208333333333331</v>
      </c>
      <c r="G53" s="25" t="s">
        <v>92</v>
      </c>
      <c r="H53" s="14" t="s">
        <v>45</v>
      </c>
      <c r="I53" s="6">
        <v>16</v>
      </c>
      <c r="J53" s="6">
        <v>20</v>
      </c>
      <c r="K53" s="5" t="s">
        <v>18</v>
      </c>
      <c r="L53" s="6">
        <v>1</v>
      </c>
      <c r="M53" s="16">
        <v>360</v>
      </c>
      <c r="N53" s="16">
        <v>360</v>
      </c>
      <c r="O53" s="12"/>
      <c r="P53" s="12"/>
      <c r="Q53" s="13">
        <f t="shared" si="0"/>
        <v>0</v>
      </c>
    </row>
    <row r="54" spans="1:17" ht="45" customHeight="1" x14ac:dyDescent="0.2">
      <c r="A54" s="5">
        <v>50055</v>
      </c>
      <c r="B54" s="6"/>
      <c r="C54" s="14" t="s">
        <v>91</v>
      </c>
      <c r="D54" s="15" t="s">
        <v>93</v>
      </c>
      <c r="E54" s="7" t="s">
        <v>15</v>
      </c>
      <c r="F54" s="17">
        <v>0.29166666666666669</v>
      </c>
      <c r="G54" s="25" t="s">
        <v>94</v>
      </c>
      <c r="H54" s="14" t="s">
        <v>45</v>
      </c>
      <c r="I54" s="6">
        <v>24</v>
      </c>
      <c r="J54" s="6">
        <v>40</v>
      </c>
      <c r="K54" s="23" t="s">
        <v>51</v>
      </c>
      <c r="L54" s="6">
        <v>1</v>
      </c>
      <c r="M54" s="11">
        <v>260</v>
      </c>
      <c r="N54" s="11">
        <v>260</v>
      </c>
      <c r="O54" s="12"/>
      <c r="P54" s="12"/>
      <c r="Q54" s="13">
        <f t="shared" si="0"/>
        <v>0</v>
      </c>
    </row>
    <row r="55" spans="1:17" ht="45" customHeight="1" x14ac:dyDescent="0.2">
      <c r="A55" s="23">
        <v>40062</v>
      </c>
      <c r="B55" s="1"/>
      <c r="C55" s="2" t="s">
        <v>95</v>
      </c>
      <c r="D55" s="2" t="s">
        <v>96</v>
      </c>
      <c r="E55" s="7" t="s">
        <v>15</v>
      </c>
      <c r="F55" s="32">
        <v>0.28472222222222221</v>
      </c>
      <c r="G55" s="25" t="s">
        <v>97</v>
      </c>
      <c r="H55" s="2" t="s">
        <v>17</v>
      </c>
      <c r="I55" s="1">
        <v>23</v>
      </c>
      <c r="J55" s="1">
        <v>25</v>
      </c>
      <c r="K55" s="23" t="s">
        <v>18</v>
      </c>
      <c r="L55" s="1">
        <v>1</v>
      </c>
      <c r="M55" s="11">
        <v>420</v>
      </c>
      <c r="N55" s="11">
        <v>420</v>
      </c>
      <c r="O55" s="12"/>
      <c r="P55" s="12"/>
      <c r="Q55" s="13">
        <f t="shared" si="0"/>
        <v>0</v>
      </c>
    </row>
    <row r="56" spans="1:17" ht="45" customHeight="1" x14ac:dyDescent="0.2">
      <c r="A56" s="5">
        <v>50057</v>
      </c>
      <c r="B56" s="1"/>
      <c r="C56" s="2" t="s">
        <v>98</v>
      </c>
      <c r="D56" s="2" t="s">
        <v>99</v>
      </c>
      <c r="E56" s="7" t="s">
        <v>15</v>
      </c>
      <c r="F56" s="32">
        <v>0.30555555555555552</v>
      </c>
      <c r="G56" s="25" t="s">
        <v>100</v>
      </c>
      <c r="H56" s="14" t="s">
        <v>101</v>
      </c>
      <c r="I56" s="1">
        <v>4</v>
      </c>
      <c r="J56" s="1">
        <v>10</v>
      </c>
      <c r="K56" s="23" t="s">
        <v>102</v>
      </c>
      <c r="L56" s="1">
        <v>1</v>
      </c>
      <c r="M56" s="11">
        <v>85</v>
      </c>
      <c r="N56" s="11">
        <v>85</v>
      </c>
      <c r="O56" s="12"/>
      <c r="P56" s="12"/>
      <c r="Q56" s="13">
        <f t="shared" si="0"/>
        <v>0</v>
      </c>
    </row>
    <row r="57" spans="1:17" ht="45" customHeight="1" x14ac:dyDescent="0.2">
      <c r="A57" s="5">
        <v>40066</v>
      </c>
      <c r="B57" s="6"/>
      <c r="C57" s="14" t="s">
        <v>103</v>
      </c>
      <c r="D57" s="31" t="s">
        <v>96</v>
      </c>
      <c r="E57" s="7" t="s">
        <v>15</v>
      </c>
      <c r="F57" s="17">
        <v>0.28472222222222221</v>
      </c>
      <c r="G57" s="17">
        <v>0.63541666666666663</v>
      </c>
      <c r="H57" s="7" t="s">
        <v>17</v>
      </c>
      <c r="I57" s="6">
        <v>28</v>
      </c>
      <c r="J57" s="6">
        <v>35</v>
      </c>
      <c r="K57" s="5" t="s">
        <v>18</v>
      </c>
      <c r="L57" s="6">
        <v>1</v>
      </c>
      <c r="M57" s="11">
        <v>420</v>
      </c>
      <c r="N57" s="11">
        <v>420</v>
      </c>
      <c r="O57" s="12"/>
      <c r="P57" s="12"/>
      <c r="Q57" s="13">
        <f t="shared" si="0"/>
        <v>0</v>
      </c>
    </row>
    <row r="58" spans="1:17" ht="45" customHeight="1" x14ac:dyDescent="0.2">
      <c r="A58" s="5">
        <v>40068</v>
      </c>
      <c r="B58" s="6"/>
      <c r="C58" s="14" t="s">
        <v>104</v>
      </c>
      <c r="D58" s="31" t="s">
        <v>96</v>
      </c>
      <c r="E58" s="7" t="s">
        <v>15</v>
      </c>
      <c r="F58" s="17">
        <v>0.2986111111111111</v>
      </c>
      <c r="G58" s="17">
        <v>0.63541666666666663</v>
      </c>
      <c r="H58" s="7" t="s">
        <v>17</v>
      </c>
      <c r="I58" s="6">
        <v>29</v>
      </c>
      <c r="J58" s="6">
        <v>35</v>
      </c>
      <c r="K58" s="5" t="s">
        <v>18</v>
      </c>
      <c r="L58" s="6">
        <v>2</v>
      </c>
      <c r="M58" s="11">
        <v>420</v>
      </c>
      <c r="N58" s="11">
        <v>420</v>
      </c>
      <c r="O58" s="12"/>
      <c r="P58" s="12"/>
      <c r="Q58" s="13">
        <f t="shared" si="0"/>
        <v>0</v>
      </c>
    </row>
    <row r="59" spans="1:17" ht="45" customHeight="1" x14ac:dyDescent="0.2">
      <c r="A59" s="5">
        <v>40071</v>
      </c>
      <c r="B59" s="6"/>
      <c r="C59" s="14" t="s">
        <v>104</v>
      </c>
      <c r="D59" s="31" t="s">
        <v>105</v>
      </c>
      <c r="E59" s="7" t="s">
        <v>15</v>
      </c>
      <c r="F59" s="17">
        <v>0.28125</v>
      </c>
      <c r="G59" s="17">
        <v>0.63541666666666663</v>
      </c>
      <c r="H59" s="7" t="s">
        <v>17</v>
      </c>
      <c r="I59" s="6">
        <v>48</v>
      </c>
      <c r="J59" s="6">
        <v>60</v>
      </c>
      <c r="K59" s="5" t="s">
        <v>75</v>
      </c>
      <c r="L59" s="6">
        <v>1</v>
      </c>
      <c r="M59" s="18">
        <v>300</v>
      </c>
      <c r="N59" s="18">
        <v>300</v>
      </c>
      <c r="O59" s="12"/>
      <c r="P59" s="12"/>
      <c r="Q59" s="13">
        <f t="shared" si="0"/>
        <v>0</v>
      </c>
    </row>
    <row r="60" spans="1:17" ht="45" customHeight="1" x14ac:dyDescent="0.2">
      <c r="A60" s="5">
        <v>40073</v>
      </c>
      <c r="B60" s="19"/>
      <c r="C60" s="14" t="s">
        <v>104</v>
      </c>
      <c r="D60" s="31" t="s">
        <v>106</v>
      </c>
      <c r="E60" s="7" t="s">
        <v>15</v>
      </c>
      <c r="F60" s="17">
        <v>0.29166666666666669</v>
      </c>
      <c r="G60" s="20" t="s">
        <v>107</v>
      </c>
      <c r="H60" s="14" t="s">
        <v>108</v>
      </c>
      <c r="I60" s="6">
        <v>48</v>
      </c>
      <c r="J60" s="6">
        <v>50</v>
      </c>
      <c r="K60" s="23" t="s">
        <v>109</v>
      </c>
      <c r="L60" s="6">
        <v>1</v>
      </c>
      <c r="M60" s="18">
        <f>490*0.9-1</f>
        <v>440</v>
      </c>
      <c r="N60" s="18">
        <f>490*0.9-1</f>
        <v>440</v>
      </c>
      <c r="O60" s="12"/>
      <c r="P60" s="12"/>
      <c r="Q60" s="13">
        <f t="shared" si="0"/>
        <v>0</v>
      </c>
    </row>
    <row r="61" spans="1:17" ht="50.1" customHeight="1" x14ac:dyDescent="0.2">
      <c r="A61" s="5">
        <v>60003</v>
      </c>
      <c r="B61" s="6"/>
      <c r="C61" s="14" t="s">
        <v>110</v>
      </c>
      <c r="D61" s="15" t="s">
        <v>111</v>
      </c>
      <c r="E61" s="7" t="s">
        <v>15</v>
      </c>
      <c r="F61" s="17">
        <v>0.30555555555555552</v>
      </c>
      <c r="G61" s="25" t="s">
        <v>112</v>
      </c>
      <c r="H61" s="33" t="s">
        <v>113</v>
      </c>
      <c r="I61" s="6">
        <v>14</v>
      </c>
      <c r="J61" s="6">
        <v>20</v>
      </c>
      <c r="K61" s="5" t="s">
        <v>18</v>
      </c>
      <c r="L61" s="19">
        <v>2</v>
      </c>
      <c r="M61" s="11">
        <v>340</v>
      </c>
      <c r="N61" s="11">
        <v>340</v>
      </c>
      <c r="O61" s="12"/>
      <c r="P61" s="12"/>
      <c r="Q61" s="13">
        <f t="shared" si="0"/>
        <v>0</v>
      </c>
    </row>
    <row r="62" spans="1:17" ht="50.1" customHeight="1" x14ac:dyDescent="0.2">
      <c r="A62" s="5">
        <v>60004</v>
      </c>
      <c r="B62" s="6"/>
      <c r="C62" s="14" t="s">
        <v>110</v>
      </c>
      <c r="D62" s="15" t="s">
        <v>114</v>
      </c>
      <c r="E62" s="7" t="s">
        <v>15</v>
      </c>
      <c r="F62" s="24">
        <v>0.2951388888888889</v>
      </c>
      <c r="G62" s="25" t="s">
        <v>112</v>
      </c>
      <c r="H62" s="33" t="s">
        <v>113</v>
      </c>
      <c r="I62" s="6">
        <v>28</v>
      </c>
      <c r="J62" s="6">
        <v>40</v>
      </c>
      <c r="K62" s="23" t="s">
        <v>51</v>
      </c>
      <c r="L62" s="6">
        <v>1</v>
      </c>
      <c r="M62" s="11">
        <v>300</v>
      </c>
      <c r="N62" s="11">
        <v>300</v>
      </c>
      <c r="O62" s="12"/>
      <c r="P62" s="12"/>
      <c r="Q62" s="13">
        <f t="shared" si="0"/>
        <v>0</v>
      </c>
    </row>
    <row r="63" spans="1:17" ht="89.25" customHeight="1" x14ac:dyDescent="0.2">
      <c r="A63" s="5">
        <v>60006</v>
      </c>
      <c r="B63" s="19"/>
      <c r="C63" s="14" t="s">
        <v>110</v>
      </c>
      <c r="D63" s="15" t="s">
        <v>115</v>
      </c>
      <c r="E63" s="7" t="s">
        <v>15</v>
      </c>
      <c r="F63" s="34">
        <v>0.29166666666666669</v>
      </c>
      <c r="G63" s="25" t="s">
        <v>112</v>
      </c>
      <c r="H63" s="33" t="s">
        <v>113</v>
      </c>
      <c r="I63" s="11" t="s">
        <v>116</v>
      </c>
      <c r="J63" s="11">
        <v>45</v>
      </c>
      <c r="K63" s="23" t="s">
        <v>51</v>
      </c>
      <c r="L63" s="6">
        <v>2</v>
      </c>
      <c r="M63" s="11">
        <v>300</v>
      </c>
      <c r="N63" s="11">
        <v>300</v>
      </c>
      <c r="O63" s="12"/>
      <c r="P63" s="12"/>
      <c r="Q63" s="13">
        <f t="shared" si="0"/>
        <v>0</v>
      </c>
    </row>
    <row r="64" spans="1:17" ht="42" customHeight="1" x14ac:dyDescent="0.2">
      <c r="A64" s="5">
        <v>60010</v>
      </c>
      <c r="B64" s="6"/>
      <c r="C64" s="14" t="s">
        <v>117</v>
      </c>
      <c r="D64" s="15" t="s">
        <v>118</v>
      </c>
      <c r="E64" s="7" t="s">
        <v>15</v>
      </c>
      <c r="F64" s="24">
        <v>0.30208333333333331</v>
      </c>
      <c r="G64" s="20" t="s">
        <v>119</v>
      </c>
      <c r="H64" s="14" t="s">
        <v>45</v>
      </c>
      <c r="I64" s="6">
        <v>18</v>
      </c>
      <c r="J64" s="6">
        <v>40</v>
      </c>
      <c r="K64" s="5" t="s">
        <v>18</v>
      </c>
      <c r="L64" s="6">
        <v>1</v>
      </c>
      <c r="M64" s="18">
        <v>380</v>
      </c>
      <c r="N64" s="18">
        <v>380</v>
      </c>
      <c r="O64" s="12"/>
      <c r="P64" s="12"/>
      <c r="Q64" s="13">
        <f t="shared" si="0"/>
        <v>0</v>
      </c>
    </row>
    <row r="65" spans="1:18" ht="42" customHeight="1" x14ac:dyDescent="0.2">
      <c r="A65" s="5">
        <v>60012</v>
      </c>
      <c r="B65" s="6"/>
      <c r="C65" s="14" t="s">
        <v>117</v>
      </c>
      <c r="D65" s="15" t="s">
        <v>120</v>
      </c>
      <c r="E65" s="7" t="s">
        <v>15</v>
      </c>
      <c r="F65" s="24">
        <v>0.2986111111111111</v>
      </c>
      <c r="G65" s="20" t="s">
        <v>119</v>
      </c>
      <c r="H65" s="14" t="s">
        <v>45</v>
      </c>
      <c r="I65" s="6">
        <v>30</v>
      </c>
      <c r="J65" s="6">
        <v>40</v>
      </c>
      <c r="K65" s="23" t="s">
        <v>51</v>
      </c>
      <c r="L65" s="6">
        <v>1</v>
      </c>
      <c r="M65" s="18">
        <v>320</v>
      </c>
      <c r="N65" s="18">
        <v>320</v>
      </c>
      <c r="O65" s="12"/>
      <c r="P65" s="12"/>
      <c r="Q65" s="13">
        <f t="shared" si="0"/>
        <v>0</v>
      </c>
    </row>
    <row r="66" spans="1:18" ht="42" customHeight="1" x14ac:dyDescent="0.2">
      <c r="A66" s="5">
        <v>60014</v>
      </c>
      <c r="B66" s="6"/>
      <c r="C66" s="14" t="s">
        <v>117</v>
      </c>
      <c r="D66" s="15" t="s">
        <v>121</v>
      </c>
      <c r="E66" s="7" t="s">
        <v>15</v>
      </c>
      <c r="F66" s="24">
        <v>0.2986111111111111</v>
      </c>
      <c r="G66" s="20" t="s">
        <v>119</v>
      </c>
      <c r="H66" s="14" t="s">
        <v>45</v>
      </c>
      <c r="I66" s="6">
        <v>40</v>
      </c>
      <c r="J66" s="6">
        <v>50</v>
      </c>
      <c r="K66" s="23" t="s">
        <v>51</v>
      </c>
      <c r="L66" s="6">
        <v>1</v>
      </c>
      <c r="M66" s="18">
        <v>340</v>
      </c>
      <c r="N66" s="18">
        <v>340</v>
      </c>
      <c r="O66" s="12"/>
      <c r="P66" s="12"/>
      <c r="Q66" s="13">
        <f t="shared" si="0"/>
        <v>0</v>
      </c>
    </row>
    <row r="67" spans="1:18" ht="42" customHeight="1" x14ac:dyDescent="0.2">
      <c r="A67" s="5">
        <v>60016</v>
      </c>
      <c r="B67" s="6"/>
      <c r="C67" s="14" t="s">
        <v>117</v>
      </c>
      <c r="D67" s="15" t="s">
        <v>122</v>
      </c>
      <c r="E67" s="7" t="s">
        <v>15</v>
      </c>
      <c r="F67" s="24">
        <v>0.30902777777777779</v>
      </c>
      <c r="G67" s="20" t="s">
        <v>119</v>
      </c>
      <c r="H67" s="14" t="s">
        <v>45</v>
      </c>
      <c r="I67" s="6">
        <v>10</v>
      </c>
      <c r="J67" s="6">
        <v>20</v>
      </c>
      <c r="K67" s="23" t="s">
        <v>18</v>
      </c>
      <c r="L67" s="6">
        <v>1</v>
      </c>
      <c r="M67" s="18">
        <v>320</v>
      </c>
      <c r="N67" s="18">
        <v>320</v>
      </c>
      <c r="O67" s="12"/>
      <c r="P67" s="12"/>
      <c r="Q67" s="13">
        <f t="shared" si="0"/>
        <v>0</v>
      </c>
    </row>
    <row r="68" spans="1:18" ht="42" customHeight="1" x14ac:dyDescent="0.2">
      <c r="A68" s="5">
        <v>60018</v>
      </c>
      <c r="B68" s="6"/>
      <c r="C68" s="14" t="s">
        <v>117</v>
      </c>
      <c r="D68" s="15" t="s">
        <v>20</v>
      </c>
      <c r="E68" s="7" t="s">
        <v>15</v>
      </c>
      <c r="F68" s="17">
        <v>0.30208333333333331</v>
      </c>
      <c r="G68" s="20" t="s">
        <v>119</v>
      </c>
      <c r="H68" s="14" t="s">
        <v>45</v>
      </c>
      <c r="I68" s="6">
        <v>17</v>
      </c>
      <c r="J68" s="6">
        <v>40</v>
      </c>
      <c r="K68" s="5" t="s">
        <v>65</v>
      </c>
      <c r="L68" s="6">
        <v>1</v>
      </c>
      <c r="M68" s="11">
        <v>260</v>
      </c>
      <c r="N68" s="11">
        <v>260</v>
      </c>
      <c r="O68" s="12"/>
      <c r="P68" s="12"/>
      <c r="Q68" s="13">
        <f t="shared" si="0"/>
        <v>0</v>
      </c>
    </row>
    <row r="69" spans="1:18" ht="42" customHeight="1" x14ac:dyDescent="0.2">
      <c r="A69" s="5">
        <v>60020</v>
      </c>
      <c r="B69" s="6"/>
      <c r="C69" s="14" t="s">
        <v>117</v>
      </c>
      <c r="D69" s="15" t="s">
        <v>123</v>
      </c>
      <c r="E69" s="7" t="s">
        <v>15</v>
      </c>
      <c r="F69" s="17">
        <v>0.30555555555555552</v>
      </c>
      <c r="G69" s="20" t="s">
        <v>119</v>
      </c>
      <c r="H69" s="14" t="s">
        <v>45</v>
      </c>
      <c r="I69" s="6">
        <v>18</v>
      </c>
      <c r="J69" s="6">
        <v>35</v>
      </c>
      <c r="K69" s="23" t="s">
        <v>18</v>
      </c>
      <c r="L69" s="6">
        <v>1</v>
      </c>
      <c r="M69" s="11">
        <v>320</v>
      </c>
      <c r="N69" s="11">
        <v>320</v>
      </c>
      <c r="O69" s="12"/>
      <c r="P69" s="12"/>
      <c r="Q69" s="13">
        <f t="shared" si="0"/>
        <v>0</v>
      </c>
    </row>
    <row r="70" spans="1:18" ht="42" customHeight="1" x14ac:dyDescent="0.2">
      <c r="A70" s="5">
        <v>60022</v>
      </c>
      <c r="B70" s="6"/>
      <c r="C70" s="14" t="s">
        <v>117</v>
      </c>
      <c r="D70" s="15" t="s">
        <v>124</v>
      </c>
      <c r="E70" s="7" t="s">
        <v>15</v>
      </c>
      <c r="F70" s="17">
        <v>0.2986111111111111</v>
      </c>
      <c r="G70" s="20" t="s">
        <v>119</v>
      </c>
      <c r="H70" s="14" t="s">
        <v>45</v>
      </c>
      <c r="I70" s="6">
        <v>18</v>
      </c>
      <c r="J70" s="6">
        <v>30</v>
      </c>
      <c r="K70" s="5" t="s">
        <v>65</v>
      </c>
      <c r="L70" s="6">
        <v>1</v>
      </c>
      <c r="M70" s="11">
        <v>260</v>
      </c>
      <c r="N70" s="11">
        <v>260</v>
      </c>
      <c r="O70" s="12"/>
      <c r="P70" s="12"/>
      <c r="Q70" s="13">
        <f t="shared" si="0"/>
        <v>0</v>
      </c>
    </row>
    <row r="71" spans="1:18" ht="42" customHeight="1" x14ac:dyDescent="0.2">
      <c r="A71" s="5">
        <v>60024</v>
      </c>
      <c r="B71" s="6"/>
      <c r="C71" s="14" t="s">
        <v>117</v>
      </c>
      <c r="D71" s="15" t="s">
        <v>125</v>
      </c>
      <c r="E71" s="7" t="s">
        <v>15</v>
      </c>
      <c r="F71" s="17">
        <v>0.31597222222222221</v>
      </c>
      <c r="G71" s="20" t="s">
        <v>119</v>
      </c>
      <c r="H71" s="14" t="s">
        <v>45</v>
      </c>
      <c r="I71" s="6">
        <v>10</v>
      </c>
      <c r="J71" s="6">
        <v>15</v>
      </c>
      <c r="K71" s="23" t="s">
        <v>51</v>
      </c>
      <c r="L71" s="6">
        <v>1</v>
      </c>
      <c r="M71" s="18">
        <v>200</v>
      </c>
      <c r="N71" s="18">
        <v>200</v>
      </c>
      <c r="O71" s="12"/>
      <c r="P71" s="12"/>
      <c r="Q71" s="13">
        <f t="shared" ref="Q71:Q73" si="1">(O71+P71)*L71</f>
        <v>0</v>
      </c>
    </row>
    <row r="72" spans="1:18" ht="42" customHeight="1" x14ac:dyDescent="0.2">
      <c r="A72" s="5">
        <v>60026</v>
      </c>
      <c r="B72" s="6"/>
      <c r="C72" s="14" t="s">
        <v>117</v>
      </c>
      <c r="D72" s="14" t="s">
        <v>126</v>
      </c>
      <c r="E72" s="7" t="s">
        <v>15</v>
      </c>
      <c r="F72" s="20">
        <v>0.30902777777777779</v>
      </c>
      <c r="G72" s="20" t="s">
        <v>119</v>
      </c>
      <c r="H72" s="14" t="s">
        <v>45</v>
      </c>
      <c r="I72" s="6">
        <v>14</v>
      </c>
      <c r="J72" s="6">
        <v>25</v>
      </c>
      <c r="K72" s="23" t="s">
        <v>51</v>
      </c>
      <c r="L72" s="6">
        <v>1</v>
      </c>
      <c r="M72" s="18">
        <v>240</v>
      </c>
      <c r="N72" s="18">
        <v>240</v>
      </c>
      <c r="O72" s="12"/>
      <c r="P72" s="12"/>
      <c r="Q72" s="13">
        <f t="shared" si="1"/>
        <v>0</v>
      </c>
    </row>
    <row r="73" spans="1:18" ht="42" customHeight="1" x14ac:dyDescent="0.2">
      <c r="A73" s="5">
        <v>60028</v>
      </c>
      <c r="B73" s="6"/>
      <c r="C73" s="14" t="s">
        <v>117</v>
      </c>
      <c r="D73" s="33" t="s">
        <v>127</v>
      </c>
      <c r="E73" s="7" t="s">
        <v>15</v>
      </c>
      <c r="F73" s="20">
        <v>0.2951388888888889</v>
      </c>
      <c r="G73" s="20" t="s">
        <v>119</v>
      </c>
      <c r="H73" s="14" t="s">
        <v>45</v>
      </c>
      <c r="I73" s="6">
        <v>28</v>
      </c>
      <c r="J73" s="6">
        <v>50</v>
      </c>
      <c r="K73" s="23" t="s">
        <v>51</v>
      </c>
      <c r="L73" s="6">
        <v>1</v>
      </c>
      <c r="M73" s="18">
        <v>300</v>
      </c>
      <c r="N73" s="18">
        <v>300</v>
      </c>
      <c r="O73" s="12"/>
      <c r="P73" s="12"/>
      <c r="Q73" s="13">
        <f t="shared" si="1"/>
        <v>0</v>
      </c>
    </row>
    <row r="74" spans="1:18" x14ac:dyDescent="0.2">
      <c r="O74" s="36"/>
      <c r="Q74" s="37">
        <f>SUM(Q2:Q73)</f>
        <v>0</v>
      </c>
      <c r="R74" s="38" t="s">
        <v>128</v>
      </c>
    </row>
    <row r="75" spans="1:18" x14ac:dyDescent="0.2">
      <c r="O75" s="36"/>
      <c r="Q75" s="37">
        <f>Q74*220</f>
        <v>0</v>
      </c>
      <c r="R75" s="38" t="s">
        <v>129</v>
      </c>
    </row>
    <row r="76" spans="1:18" x14ac:dyDescent="0.2">
      <c r="O76" s="39"/>
      <c r="Q76" s="40">
        <f>IF(Q75&lt;=100000, 5000, 5000 + ROUNDUP((Q75-100000)/100000, 0) * 2500)</f>
        <v>5000</v>
      </c>
      <c r="R76" s="38" t="s">
        <v>130</v>
      </c>
    </row>
  </sheetData>
  <sheetProtection algorithmName="SHA-512" hashValue="hy6Li+Y6I3ctdsbcLoiXDP+9Yjd3mDZIR9C1n0TX+l/rc0BFkxSbEcrH/luSd/ByKtUz0H4k33ce6JVWzrtgQA==" saltValue="yvJJf6A1kbI8phURBAafMw==" spinCount="100000" sheet="1" objects="1" scenarios="1"/>
  <autoFilter ref="A1:P73" xr:uid="{1A9D973B-3EAE-4500-90A4-8FA72A6AF7CE}"/>
  <pageMargins left="0.59055118110236227" right="0.59055118110236227" top="0.94488188976377963" bottom="0.74803149606299213" header="0.31496062992125984" footer="0.31496062992125984"/>
  <pageSetup paperSize="9" orientation="landscape" r:id="rId1"/>
  <headerFooter>
    <oddHeader>&amp;Lעמק יזרעאל&amp;C&amp;14נספח א'&amp;11
&amp;12מפרט הסעות ומחירים – שנה"ל תשפ"ז&amp;R&amp;P</oddHeader>
    <oddFooter>&amp;Lחתימה וחותמת החברה: _______________________&amp;Cשם החברה: _________________&amp;Rחתימת וחותמת גזבר הרשות: _____________________</oddFooter>
  </headerFooter>
  <rowBreaks count="8" manualBreakCount="8">
    <brk id="21" max="15" man="1"/>
    <brk id="29" max="15" man="1"/>
    <brk id="37" max="15" man="1"/>
    <brk id="45" max="15" man="1"/>
    <brk id="52" max="16383" man="1"/>
    <brk id="60" max="15" man="1"/>
    <brk id="63" max="16383" man="1"/>
    <brk id="73" max="1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35CAEA475D94D49A5FAF829F99FA3B4" ma:contentTypeVersion="13" ma:contentTypeDescription="צור מסמך חדש." ma:contentTypeScope="" ma:versionID="bd6422d18b0bb439c26772c547b52bc2">
  <xsd:schema xmlns:xsd="http://www.w3.org/2001/XMLSchema" xmlns:xs="http://www.w3.org/2001/XMLSchema" xmlns:p="http://schemas.microsoft.com/office/2006/metadata/properties" xmlns:ns2="ae398c37-a355-45d6-8637-780e88a5d327" xmlns:ns3="3cb8def6-ffb9-40a4-95f2-2e0e1c4b4ee9" targetNamespace="http://schemas.microsoft.com/office/2006/metadata/properties" ma:root="true" ma:fieldsID="c3d465e354fc27ce40d5318c35f6042e" ns2:_="" ns3:_="">
    <xsd:import namespace="ae398c37-a355-45d6-8637-780e88a5d327"/>
    <xsd:import namespace="3cb8def6-ffb9-40a4-95f2-2e0e1c4b4e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398c37-a355-45d6-8637-780e88a5d3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תגיות תמונה" ma:readOnly="false" ma:fieldId="{5cf76f15-5ced-4ddc-b409-7134ff3c332f}" ma:taxonomyMulti="true" ma:sspId="b6ef5a54-19fb-4c3b-92aa-8ab0ffa7ff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b8def6-ffb9-40a4-95f2-2e0e1c4b4ee9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3ab7473-9581-4a9e-a976-a326ac7e0d22}" ma:internalName="TaxCatchAll" ma:showField="CatchAllData" ma:web="3cb8def6-ffb9-40a4-95f2-2e0e1c4b4e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cb8def6-ffb9-40a4-95f2-2e0e1c4b4ee9" xsi:nil="true"/>
    <lcf76f155ced4ddcb4097134ff3c332f xmlns="ae398c37-a355-45d6-8637-780e88a5d3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85873E0-7C8D-4BF5-9E46-6E8020D79F76}"/>
</file>

<file path=customXml/itemProps2.xml><?xml version="1.0" encoding="utf-8"?>
<ds:datastoreItem xmlns:ds="http://schemas.openxmlformats.org/officeDocument/2006/customXml" ds:itemID="{0ACF73C9-BC94-422A-85C0-D7B1CA9AB406}"/>
</file>

<file path=customXml/itemProps3.xml><?xml version="1.0" encoding="utf-8"?>
<ds:datastoreItem xmlns:ds="http://schemas.openxmlformats.org/officeDocument/2006/customXml" ds:itemID="{3BD88075-BA09-4994-8E98-50B159EA32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חינוך רגיל</vt:lpstr>
      <vt:lpstr>'חינוך רגיל'!WPrint_Area_W</vt:lpstr>
      <vt:lpstr>'חינוך רגיל'!WPrint_TitlesW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2026-05-17T12:32:49Z</cp:lastPrinted>
  <dcterms:created xsi:type="dcterms:W3CDTF">2026-05-12T03:04:44Z</dcterms:created>
  <dcterms:modified xsi:type="dcterms:W3CDTF">2026-05-17T13:20:32Z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0x010100635CAEA475D94D49A5FAF829F99FA3B4</vt:lpwstr>
  </property>
</Properties>
</file>